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<sst xmlns="http://schemas.openxmlformats.org/spreadsheetml/2006/main" count="33" uniqueCount="32">
  <si>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Element</t>
  </si>
  <si>
    <t>% Composition</t>
  </si>
  <si>
    <t>RAM</t>
  </si>
  <si>
    <t>Carbon</t>
  </si>
  <si>
    <t>Oxygen</t>
  </si>
  <si>
    <t>Hydrogen</t>
  </si>
  <si>
    <t>Nitrogen</t>
  </si>
  <si>
    <t>Calcium</t>
  </si>
  <si>
    <t>Phosphorus</t>
  </si>
  <si>
    <t>Potassium</t>
  </si>
  <si>
    <t>Sulphur</t>
  </si>
  <si>
    <t>Sodium</t>
  </si>
  <si>
    <t>Chlorine</t>
  </si>
  <si>
    <t>Magnesium</t>
  </si>
  <si>
    <t>Iodine</t>
  </si>
  <si>
    <t>Iron</t>
  </si>
  <si>
    <t>Moles</t>
  </si>
  <si>
    <t>kg</t>
  </si>
  <si>
    <t>Mass (kg)</t>
  </si>
  <si>
    <t>Fluorine</t>
  </si>
  <si>
    <t>Zinc</t>
  </si>
  <si>
    <t>Silicon</t>
  </si>
  <si>
    <t>Value/kg</t>
  </si>
  <si>
    <t>*Value in £</t>
  </si>
  <si>
    <t>Insert Name</t>
  </si>
  <si>
    <t>My Mass</t>
  </si>
  <si>
    <t>What I am worth  £</t>
  </si>
  <si>
    <t>Star formed Elements</t>
  </si>
  <si>
    <t>Super Nova formed Elements</t>
  </si>
  <si>
    <t>Chemical Analysis, Origin and Valuation of</t>
  </si>
  <si>
    <t>Big Bang formed Elements</t>
  </si>
  <si>
    <t>%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</si>
</sst>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20"/>
      <color indexed="9"/>
      <name val="Arial"/>
      <family val="0"/>
    </font>
    <font>
      <sz val="10"/>
      <color indexed="9"/>
      <name val="Arial"/>
      <family val="0"/>
    </font>
    <font>
      <sz val="18"/>
      <color indexed="9"/>
      <name val="Arial"/>
      <family val="0"/>
    </font>
    <font>
      <sz val="14"/>
      <color indexed="9"/>
      <name val="Arial"/>
      <family val="0"/>
    </font>
    <font>
      <sz val="12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2" borderId="0" xfId="0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5" fillId="4" borderId="0" xfId="0" applyFont="1" applyFill="1" applyAlignment="1">
      <alignment/>
    </xf>
    <xf numFmtId="2" fontId="4" fillId="4" borderId="0" xfId="0" applyNumberFormat="1" applyFont="1" applyFill="1" applyAlignment="1">
      <alignment/>
    </xf>
    <xf numFmtId="2" fontId="3" fillId="4" borderId="3" xfId="0" applyNumberFormat="1" applyFont="1" applyFill="1" applyBorder="1" applyAlignment="1">
      <alignment/>
    </xf>
    <xf numFmtId="2" fontId="0" fillId="4" borderId="0" xfId="0" applyNumberFormat="1" applyFill="1" applyAlignment="1">
      <alignment/>
    </xf>
    <xf numFmtId="0" fontId="0" fillId="0" borderId="2" xfId="0" applyBorder="1" applyAlignment="1">
      <alignment/>
    </xf>
    <xf numFmtId="174" fontId="0" fillId="0" borderId="2" xfId="0" applyNumberFormat="1" applyBorder="1" applyAlignment="1">
      <alignment/>
    </xf>
    <xf numFmtId="0" fontId="15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0" fontId="15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173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15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5" fillId="3" borderId="4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174" fontId="0" fillId="3" borderId="4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73" fontId="0" fillId="3" borderId="4" xfId="0" applyNumberForma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Relative abundance of atoms in my body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Sheet1!$G$8:$G$23</c:f>
              <c:strCache>
                <c:ptCount val="16"/>
                <c:pt idx="0">
                  <c:v>Oxygen</c:v>
                </c:pt>
                <c:pt idx="1">
                  <c:v>Carbon</c:v>
                </c:pt>
                <c:pt idx="2">
                  <c:v>Hydrogen</c:v>
                </c:pt>
                <c:pt idx="3">
                  <c:v>Nitrogen</c:v>
                </c:pt>
                <c:pt idx="4">
                  <c:v>Calcium</c:v>
                </c:pt>
                <c:pt idx="5">
                  <c:v>Phosphorus</c:v>
                </c:pt>
                <c:pt idx="6">
                  <c:v>Potassium</c:v>
                </c:pt>
                <c:pt idx="7">
                  <c:v>Sulphur</c:v>
                </c:pt>
                <c:pt idx="8">
                  <c:v>Sodium</c:v>
                </c:pt>
                <c:pt idx="9">
                  <c:v>Chlorine</c:v>
                </c:pt>
                <c:pt idx="10">
                  <c:v>Magnesium</c:v>
                </c:pt>
                <c:pt idx="11">
                  <c:v>Iron</c:v>
                </c:pt>
                <c:pt idx="12">
                  <c:v>Fluorine</c:v>
                </c:pt>
                <c:pt idx="13">
                  <c:v>Zinc</c:v>
                </c:pt>
                <c:pt idx="14">
                  <c:v>Silicon</c:v>
                </c:pt>
                <c:pt idx="15">
                  <c:v>Iodine</c:v>
                </c:pt>
              </c:strCache>
            </c:strRef>
          </c:cat>
          <c:val>
            <c:numRef>
              <c:f>Sheet1!$K$8:$K$23</c:f>
              <c:numCache>
                <c:ptCount val="16"/>
                <c:pt idx="0">
                  <c:v>1919.6874999999998</c:v>
                </c:pt>
                <c:pt idx="1">
                  <c:v>952.5</c:v>
                </c:pt>
                <c:pt idx="2">
                  <c:v>5000</c:v>
                </c:pt>
                <c:pt idx="3">
                  <c:v>89.28571428571429</c:v>
                </c:pt>
                <c:pt idx="4">
                  <c:v>18.75</c:v>
                </c:pt>
                <c:pt idx="5">
                  <c:v>17.903225806451612</c:v>
                </c:pt>
                <c:pt idx="6">
                  <c:v>2.5641025641025643</c:v>
                </c:pt>
                <c:pt idx="7">
                  <c:v>3.125</c:v>
                </c:pt>
                <c:pt idx="8">
                  <c:v>3.108695652173913</c:v>
                </c:pt>
                <c:pt idx="9">
                  <c:v>2.112676056338028</c:v>
                </c:pt>
                <c:pt idx="10">
                  <c:v>0.6172839506172839</c:v>
                </c:pt>
                <c:pt idx="11">
                  <c:v>0.05357142857142857</c:v>
                </c:pt>
                <c:pt idx="12">
                  <c:v>0.05263157894736842</c:v>
                </c:pt>
                <c:pt idx="13">
                  <c:v>0.02293577981651376</c:v>
                </c:pt>
                <c:pt idx="14">
                  <c:v>0.024999999999999998</c:v>
                </c:pt>
                <c:pt idx="15">
                  <c:v>0.00011811023622047244</c:v>
                </c:pt>
              </c:numCache>
            </c:numRef>
          </c:val>
        </c:ser>
        <c:axId val="49987674"/>
        <c:axId val="47235883"/>
      </c:barChart>
      <c:catAx>
        <c:axId val="49987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5883"/>
        <c:crosses val="autoZero"/>
        <c:auto val="1"/>
        <c:lblOffset val="100"/>
        <c:noMultiLvlLbl val="0"/>
      </c:catAx>
      <c:valAx>
        <c:axId val="4723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87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composition of my body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Sheet1!$G$8:$G$23</c:f>
              <c:strCache>
                <c:ptCount val="16"/>
                <c:pt idx="0">
                  <c:v>Oxygen</c:v>
                </c:pt>
                <c:pt idx="1">
                  <c:v>Carbon</c:v>
                </c:pt>
                <c:pt idx="2">
                  <c:v>Hydrogen</c:v>
                </c:pt>
                <c:pt idx="3">
                  <c:v>Nitrogen</c:v>
                </c:pt>
                <c:pt idx="4">
                  <c:v>Calcium</c:v>
                </c:pt>
                <c:pt idx="5">
                  <c:v>Phosphorus</c:v>
                </c:pt>
                <c:pt idx="6">
                  <c:v>Potassium</c:v>
                </c:pt>
                <c:pt idx="7">
                  <c:v>Sulphur</c:v>
                </c:pt>
                <c:pt idx="8">
                  <c:v>Sodium</c:v>
                </c:pt>
                <c:pt idx="9">
                  <c:v>Chlorine</c:v>
                </c:pt>
                <c:pt idx="10">
                  <c:v>Magnesium</c:v>
                </c:pt>
                <c:pt idx="11">
                  <c:v>Iron</c:v>
                </c:pt>
                <c:pt idx="12">
                  <c:v>Fluorine</c:v>
                </c:pt>
                <c:pt idx="13">
                  <c:v>Zinc</c:v>
                </c:pt>
                <c:pt idx="14">
                  <c:v>Silicon</c:v>
                </c:pt>
                <c:pt idx="15">
                  <c:v>Iodine</c:v>
                </c:pt>
              </c:strCache>
            </c:strRef>
          </c:cat>
          <c:val>
            <c:numRef>
              <c:f>Sheet1!$H$8:$H$23</c:f>
              <c:numCache>
                <c:ptCount val="16"/>
                <c:pt idx="0">
                  <c:v>61.43</c:v>
                </c:pt>
                <c:pt idx="1">
                  <c:v>22.86</c:v>
                </c:pt>
                <c:pt idx="2">
                  <c:v>10</c:v>
                </c:pt>
                <c:pt idx="3">
                  <c:v>2.5</c:v>
                </c:pt>
                <c:pt idx="4">
                  <c:v>1.5</c:v>
                </c:pt>
                <c:pt idx="5">
                  <c:v>1.11</c:v>
                </c:pt>
                <c:pt idx="6">
                  <c:v>0.2</c:v>
                </c:pt>
                <c:pt idx="7">
                  <c:v>0.2</c:v>
                </c:pt>
                <c:pt idx="8">
                  <c:v>0.143</c:v>
                </c:pt>
                <c:pt idx="9">
                  <c:v>0.15</c:v>
                </c:pt>
                <c:pt idx="10">
                  <c:v>0.03</c:v>
                </c:pt>
                <c:pt idx="11">
                  <c:v>0.006</c:v>
                </c:pt>
                <c:pt idx="12">
                  <c:v>0.004</c:v>
                </c:pt>
                <c:pt idx="13">
                  <c:v>0.003</c:v>
                </c:pt>
                <c:pt idx="14">
                  <c:v>0.0014</c:v>
                </c:pt>
                <c:pt idx="15">
                  <c:v>3E-05</c:v>
                </c:pt>
              </c:numCache>
            </c:numRef>
          </c:val>
        </c:ser>
        <c:axId val="22469764"/>
        <c:axId val="901285"/>
      </c:barChart>
      <c:catAx>
        <c:axId val="2246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285"/>
        <c:crosses val="autoZero"/>
        <c:auto val="1"/>
        <c:lblOffset val="100"/>
        <c:noMultiLvlLbl val="0"/>
      </c:catAx>
      <c:valAx>
        <c:axId val="90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69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28</xdr:row>
      <xdr:rowOff>57150</xdr:rowOff>
    </xdr:from>
    <xdr:to>
      <xdr:col>12</xdr:col>
      <xdr:colOff>733425</xdr:colOff>
      <xdr:row>53</xdr:row>
      <xdr:rowOff>9525</xdr:rowOff>
    </xdr:to>
    <xdr:graphicFrame>
      <xdr:nvGraphicFramePr>
        <xdr:cNvPr id="1" name="Chart 19"/>
        <xdr:cNvGraphicFramePr/>
      </xdr:nvGraphicFramePr>
      <xdr:xfrm>
        <a:off x="4610100" y="6153150"/>
        <a:ext cx="4438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28</xdr:row>
      <xdr:rowOff>66675</xdr:rowOff>
    </xdr:from>
    <xdr:to>
      <xdr:col>6</xdr:col>
      <xdr:colOff>619125</xdr:colOff>
      <xdr:row>53</xdr:row>
      <xdr:rowOff>38100</xdr:rowOff>
    </xdr:to>
    <xdr:graphicFrame>
      <xdr:nvGraphicFramePr>
        <xdr:cNvPr id="2" name="Chart 20"/>
        <xdr:cNvGraphicFramePr/>
      </xdr:nvGraphicFramePr>
      <xdr:xfrm>
        <a:off x="238125" y="6162675"/>
        <a:ext cx="41433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0</xdr:row>
      <xdr:rowOff>85725</xdr:rowOff>
    </xdr:from>
    <xdr:to>
      <xdr:col>12</xdr:col>
      <xdr:colOff>685800</xdr:colOff>
      <xdr:row>1</xdr:row>
      <xdr:rowOff>95250</xdr:rowOff>
    </xdr:to>
    <xdr:sp>
      <xdr:nvSpPr>
        <xdr:cNvPr id="3" name="AutoShape 22"/>
        <xdr:cNvSpPr>
          <a:spLocks/>
        </xdr:cNvSpPr>
      </xdr:nvSpPr>
      <xdr:spPr>
        <a:xfrm>
          <a:off x="104775" y="85725"/>
          <a:ext cx="889635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The Making of 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1.28125" style="0" customWidth="1"/>
    <col min="2" max="2" width="13.421875" style="0" customWidth="1"/>
    <col min="3" max="3" width="7.8515625" style="0" customWidth="1"/>
    <col min="5" max="5" width="9.57421875" style="0" bestFit="1" customWidth="1"/>
    <col min="6" max="6" width="5.140625" style="0" customWidth="1"/>
    <col min="7" max="7" width="16.28125" style="0" customWidth="1"/>
    <col min="8" max="8" width="15.140625" style="0" customWidth="1"/>
    <col min="12" max="12" width="9.421875" style="0" customWidth="1"/>
    <col min="13" max="13" width="11.140625" style="0" customWidth="1"/>
  </cols>
  <sheetData>
    <row r="1" spans="6:13" s="11" customFormat="1" ht="47.25" customHeight="1">
      <c r="F1" s="9"/>
      <c r="G1" s="10"/>
      <c r="I1" s="10"/>
      <c r="J1" s="10"/>
      <c r="K1" s="10"/>
      <c r="L1" s="10"/>
      <c r="M1" s="10"/>
    </row>
    <row r="2" s="11" customFormat="1" ht="9" customHeight="1"/>
    <row r="3" spans="6:13" s="11" customFormat="1" ht="25.5">
      <c r="F3" s="41" t="s">
        <v>29</v>
      </c>
      <c r="G3" s="41"/>
      <c r="H3" s="41"/>
      <c r="I3" s="41"/>
      <c r="J3" s="41"/>
      <c r="K3" s="41"/>
      <c r="L3" s="41"/>
      <c r="M3" s="41"/>
    </row>
    <row r="4" spans="6:13" s="11" customFormat="1" ht="36.75" customHeight="1">
      <c r="F4" s="40" t="s">
        <v>24</v>
      </c>
      <c r="G4" s="40"/>
      <c r="H4" s="40"/>
      <c r="I4" s="40"/>
      <c r="J4" s="40"/>
      <c r="K4" s="40"/>
      <c r="L4" s="40"/>
      <c r="M4" s="40"/>
    </row>
    <row r="5" spans="6:13" s="11" customFormat="1" ht="7.5" customHeight="1">
      <c r="F5" s="12"/>
      <c r="G5" s="12"/>
      <c r="H5" s="12"/>
      <c r="I5" s="12"/>
      <c r="J5" s="12"/>
      <c r="K5" s="12"/>
      <c r="L5" s="12"/>
      <c r="M5" s="12"/>
    </row>
    <row r="6" spans="1:22" ht="12.75">
      <c r="A6" s="11"/>
      <c r="B6" s="11"/>
      <c r="C6" s="11"/>
      <c r="D6" s="11"/>
      <c r="E6" s="11"/>
      <c r="G6" s="2" t="s">
        <v>0</v>
      </c>
      <c r="H6" s="3" t="s">
        <v>1</v>
      </c>
      <c r="I6" s="3" t="s">
        <v>2</v>
      </c>
      <c r="J6" s="3" t="s">
        <v>18</v>
      </c>
      <c r="K6" s="3" t="s">
        <v>16</v>
      </c>
      <c r="L6" s="3" t="s">
        <v>22</v>
      </c>
      <c r="M6" s="3" t="s">
        <v>23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11"/>
      <c r="B7" s="11"/>
      <c r="C7" s="11"/>
      <c r="D7" s="11"/>
      <c r="E7" s="11"/>
      <c r="F7" s="11"/>
      <c r="G7" s="1"/>
      <c r="H7" s="1"/>
      <c r="I7" s="1"/>
      <c r="J7" s="1"/>
      <c r="K7" s="1"/>
      <c r="L7" s="1"/>
      <c r="M7" s="1"/>
      <c r="N7" s="11"/>
      <c r="O7" s="11"/>
      <c r="P7" s="11"/>
      <c r="Q7" s="11"/>
      <c r="R7" s="11"/>
      <c r="S7" s="11"/>
      <c r="T7" s="11"/>
      <c r="U7" s="11"/>
      <c r="V7" s="11"/>
    </row>
    <row r="8" spans="1:22" ht="15">
      <c r="A8" s="11"/>
      <c r="B8" s="11"/>
      <c r="C8" s="11"/>
      <c r="D8" s="11"/>
      <c r="E8" s="11"/>
      <c r="F8" s="11"/>
      <c r="G8" s="20" t="s">
        <v>4</v>
      </c>
      <c r="H8" s="21">
        <v>61.43</v>
      </c>
      <c r="I8" s="21">
        <v>16</v>
      </c>
      <c r="J8" s="21">
        <f>A26*(H8/100)</f>
        <v>30.714999999999996</v>
      </c>
      <c r="K8" s="22">
        <f>J8*1000/I8</f>
        <v>1919.6874999999998</v>
      </c>
      <c r="L8" s="23">
        <v>1.2</v>
      </c>
      <c r="M8" s="23">
        <f>J8*L8</f>
        <v>36.858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ht="15">
      <c r="A9" s="11"/>
      <c r="B9" s="11"/>
      <c r="C9" s="11"/>
      <c r="D9" s="11"/>
      <c r="E9" s="11"/>
      <c r="F9" s="11"/>
      <c r="G9" s="20" t="s">
        <v>3</v>
      </c>
      <c r="H9" s="21">
        <v>22.86</v>
      </c>
      <c r="I9" s="21">
        <v>12</v>
      </c>
      <c r="J9" s="21">
        <f>A26*(H9/100)</f>
        <v>11.43</v>
      </c>
      <c r="K9" s="22">
        <f aca="true" t="shared" si="0" ref="K9:K22">J9*1000/I9</f>
        <v>952.5</v>
      </c>
      <c r="L9" s="23">
        <v>1</v>
      </c>
      <c r="M9" s="23">
        <f aca="true" t="shared" si="1" ref="M9:M23">J9*L9</f>
        <v>11.43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ht="15">
      <c r="A10" s="11"/>
      <c r="B10" s="11"/>
      <c r="C10" s="11"/>
      <c r="D10" s="11"/>
      <c r="E10" s="11"/>
      <c r="F10" s="11"/>
      <c r="G10" s="25" t="s">
        <v>5</v>
      </c>
      <c r="H10" s="26">
        <v>10</v>
      </c>
      <c r="I10" s="26">
        <v>1</v>
      </c>
      <c r="J10" s="26">
        <f>A26*(H10/100)</f>
        <v>5</v>
      </c>
      <c r="K10" s="27">
        <f t="shared" si="0"/>
        <v>5000</v>
      </c>
      <c r="L10" s="28">
        <v>16.3</v>
      </c>
      <c r="M10" s="28">
        <f t="shared" si="1"/>
        <v>81.5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5">
      <c r="A11" s="11"/>
      <c r="B11" s="11"/>
      <c r="C11" s="11"/>
      <c r="D11" s="11"/>
      <c r="E11" s="11"/>
      <c r="F11" s="11"/>
      <c r="G11" s="20" t="s">
        <v>6</v>
      </c>
      <c r="H11" s="21">
        <v>2.5</v>
      </c>
      <c r="I11" s="21">
        <v>14</v>
      </c>
      <c r="J11" s="21">
        <f>A26*(H11/100)</f>
        <v>1.25</v>
      </c>
      <c r="K11" s="22">
        <f t="shared" si="0"/>
        <v>89.28571428571429</v>
      </c>
      <c r="L11" s="23">
        <v>1.1</v>
      </c>
      <c r="M11" s="23">
        <f t="shared" si="1"/>
        <v>1.375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5">
      <c r="A12" s="11"/>
      <c r="B12" s="11"/>
      <c r="C12" s="11"/>
      <c r="D12" s="11"/>
      <c r="E12" s="11"/>
      <c r="F12" s="11"/>
      <c r="G12" s="20" t="s">
        <v>7</v>
      </c>
      <c r="H12" s="21">
        <v>1.5</v>
      </c>
      <c r="I12" s="21">
        <v>40</v>
      </c>
      <c r="J12" s="21">
        <f>A26*(H12/100)</f>
        <v>0.75</v>
      </c>
      <c r="K12" s="22">
        <f t="shared" si="0"/>
        <v>18.75</v>
      </c>
      <c r="L12" s="23">
        <v>75</v>
      </c>
      <c r="M12" s="23">
        <f t="shared" si="1"/>
        <v>56.25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1"/>
      <c r="B13" s="11"/>
      <c r="C13" s="11"/>
      <c r="D13" s="11"/>
      <c r="E13" s="11"/>
      <c r="F13" s="11"/>
      <c r="G13" s="20" t="s">
        <v>8</v>
      </c>
      <c r="H13" s="21">
        <v>1.11</v>
      </c>
      <c r="I13" s="21">
        <v>31</v>
      </c>
      <c r="J13" s="21">
        <f>A26*(H13/100)</f>
        <v>0.555</v>
      </c>
      <c r="K13" s="22">
        <f t="shared" si="0"/>
        <v>17.903225806451612</v>
      </c>
      <c r="L13" s="23">
        <v>69</v>
      </c>
      <c r="M13" s="23">
        <f t="shared" si="1"/>
        <v>38.295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11"/>
      <c r="B14" s="11"/>
      <c r="C14" s="11"/>
      <c r="D14" s="11"/>
      <c r="E14" s="11"/>
      <c r="F14" s="11"/>
      <c r="G14" s="20" t="s">
        <v>9</v>
      </c>
      <c r="H14" s="21">
        <v>0.2</v>
      </c>
      <c r="I14" s="21">
        <v>39</v>
      </c>
      <c r="J14" s="21">
        <f>A26*(H14/100)</f>
        <v>0.1</v>
      </c>
      <c r="K14" s="22">
        <f t="shared" si="0"/>
        <v>2.5641025641025643</v>
      </c>
      <c r="L14" s="23">
        <v>355.5</v>
      </c>
      <c r="M14" s="23">
        <f t="shared" si="1"/>
        <v>35.550000000000004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1"/>
      <c r="B15" s="11"/>
      <c r="C15" s="11"/>
      <c r="D15" s="11"/>
      <c r="E15" s="11"/>
      <c r="F15" s="11"/>
      <c r="G15" s="20" t="s">
        <v>10</v>
      </c>
      <c r="H15" s="21">
        <v>0.2</v>
      </c>
      <c r="I15" s="21">
        <v>32</v>
      </c>
      <c r="J15" s="21">
        <f>A26*(H15/100)</f>
        <v>0.1</v>
      </c>
      <c r="K15" s="22">
        <f t="shared" si="0"/>
        <v>3.125</v>
      </c>
      <c r="L15" s="23">
        <v>4.9</v>
      </c>
      <c r="M15" s="23">
        <f t="shared" si="1"/>
        <v>0.49000000000000005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11"/>
      <c r="B16" s="11"/>
      <c r="C16" s="11"/>
      <c r="D16" s="11"/>
      <c r="E16" s="11"/>
      <c r="F16" s="11"/>
      <c r="G16" s="20" t="s">
        <v>11</v>
      </c>
      <c r="H16" s="21">
        <v>0.143</v>
      </c>
      <c r="I16" s="21">
        <v>23</v>
      </c>
      <c r="J16" s="21">
        <f>A26*(H16/100)</f>
        <v>0.0715</v>
      </c>
      <c r="K16" s="22">
        <f t="shared" si="0"/>
        <v>3.108695652173913</v>
      </c>
      <c r="L16" s="23">
        <v>173.5</v>
      </c>
      <c r="M16" s="23">
        <f t="shared" si="1"/>
        <v>12.405249999999999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5">
      <c r="A17" s="11"/>
      <c r="B17" s="11"/>
      <c r="C17" s="11"/>
      <c r="D17" s="11"/>
      <c r="E17" s="11"/>
      <c r="F17" s="11"/>
      <c r="G17" s="20" t="s">
        <v>12</v>
      </c>
      <c r="H17" s="21">
        <v>0.15</v>
      </c>
      <c r="I17" s="21">
        <v>35.5</v>
      </c>
      <c r="J17" s="21">
        <f>A26*(H17/100)</f>
        <v>0.075</v>
      </c>
      <c r="K17" s="22">
        <f t="shared" si="0"/>
        <v>2.112676056338028</v>
      </c>
      <c r="L17" s="23">
        <v>2.5</v>
      </c>
      <c r="M17" s="23">
        <f t="shared" si="1"/>
        <v>0.1875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5">
      <c r="A18" s="11"/>
      <c r="B18" s="11"/>
      <c r="C18" s="11"/>
      <c r="D18" s="18" t="s">
        <v>31</v>
      </c>
      <c r="E18" s="18" t="s">
        <v>18</v>
      </c>
      <c r="F18" s="11"/>
      <c r="G18" s="20" t="s">
        <v>13</v>
      </c>
      <c r="H18" s="21">
        <v>0.03</v>
      </c>
      <c r="I18" s="21">
        <v>24.3</v>
      </c>
      <c r="J18" s="21">
        <f>A26*(H18/100)</f>
        <v>0.015</v>
      </c>
      <c r="K18" s="22">
        <f t="shared" si="0"/>
        <v>0.6172839506172839</v>
      </c>
      <c r="L18" s="23">
        <v>30</v>
      </c>
      <c r="M18" s="23">
        <f t="shared" si="1"/>
        <v>0.44999999999999996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">
      <c r="A19" s="29" t="s">
        <v>30</v>
      </c>
      <c r="B19" s="29"/>
      <c r="C19" s="29"/>
      <c r="D19" s="18">
        <f>H10</f>
        <v>10</v>
      </c>
      <c r="E19" s="18">
        <f>J10</f>
        <v>5</v>
      </c>
      <c r="F19" s="11"/>
      <c r="G19" s="20" t="s">
        <v>15</v>
      </c>
      <c r="H19" s="21">
        <v>0.006</v>
      </c>
      <c r="I19" s="21">
        <v>56</v>
      </c>
      <c r="J19" s="21">
        <f>A26*(H19/100)</f>
        <v>0.003</v>
      </c>
      <c r="K19" s="22">
        <f t="shared" si="0"/>
        <v>0.05357142857142857</v>
      </c>
      <c r="L19" s="23">
        <v>7.5</v>
      </c>
      <c r="M19" s="23">
        <f t="shared" si="1"/>
        <v>0.0225</v>
      </c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5">
      <c r="A20" s="4" t="s">
        <v>27</v>
      </c>
      <c r="B20" s="4"/>
      <c r="C20" s="4"/>
      <c r="D20" s="18">
        <f>H8+H9+H11+H12+H13+H14+H15+H16+H17+H18+H19+H20+H22</f>
        <v>90.13440000000001</v>
      </c>
      <c r="E20" s="19">
        <f>J8+J9+J11+J12+J13+J14+J15+J16+J17+J18+J19+J20+J22</f>
        <v>45.06720000000001</v>
      </c>
      <c r="F20" s="11"/>
      <c r="G20" s="20" t="s">
        <v>19</v>
      </c>
      <c r="H20" s="21">
        <v>0.004</v>
      </c>
      <c r="I20" s="21">
        <v>38</v>
      </c>
      <c r="J20" s="24">
        <f>A26*(H20/100)</f>
        <v>0.002</v>
      </c>
      <c r="K20" s="22">
        <f t="shared" si="0"/>
        <v>0.05263157894736842</v>
      </c>
      <c r="L20" s="23">
        <v>3000</v>
      </c>
      <c r="M20" s="23">
        <f t="shared" si="1"/>
        <v>6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">
      <c r="A21" s="30" t="s">
        <v>28</v>
      </c>
      <c r="B21" s="30"/>
      <c r="C21" s="30"/>
      <c r="D21" s="18">
        <f>H21+H23</f>
        <v>0.00303</v>
      </c>
      <c r="E21" s="18">
        <f>J21+J23</f>
        <v>0.001515</v>
      </c>
      <c r="F21" s="11"/>
      <c r="G21" s="31" t="s">
        <v>20</v>
      </c>
      <c r="H21" s="32">
        <v>0.003</v>
      </c>
      <c r="I21" s="32">
        <v>65.4</v>
      </c>
      <c r="J21" s="32">
        <f>A26*(H21/100)</f>
        <v>0.0015</v>
      </c>
      <c r="K21" s="33">
        <f t="shared" si="0"/>
        <v>0.02293577981651376</v>
      </c>
      <c r="L21" s="34">
        <v>16</v>
      </c>
      <c r="M21" s="34">
        <f t="shared" si="1"/>
        <v>0.024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5">
      <c r="A22" s="11"/>
      <c r="B22" s="11"/>
      <c r="C22" s="11"/>
      <c r="D22" s="11"/>
      <c r="E22" s="11"/>
      <c r="F22" s="11"/>
      <c r="G22" s="20" t="s">
        <v>21</v>
      </c>
      <c r="H22" s="21">
        <v>0.0014</v>
      </c>
      <c r="I22" s="21">
        <v>28</v>
      </c>
      <c r="J22" s="21">
        <f>A26*(H22/100)</f>
        <v>0.0007</v>
      </c>
      <c r="K22" s="22">
        <f t="shared" si="0"/>
        <v>0.024999999999999998</v>
      </c>
      <c r="L22" s="23">
        <v>90</v>
      </c>
      <c r="M22" s="23">
        <f t="shared" si="1"/>
        <v>0.063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5.75" thickBot="1">
      <c r="A23" s="11"/>
      <c r="B23" s="11"/>
      <c r="C23" s="11"/>
      <c r="D23" s="17"/>
      <c r="E23" s="11"/>
      <c r="F23" s="11"/>
      <c r="G23" s="35" t="s">
        <v>14</v>
      </c>
      <c r="H23" s="36">
        <v>3E-05</v>
      </c>
      <c r="I23" s="36">
        <v>127</v>
      </c>
      <c r="J23" s="36">
        <f>A26*(H23/100)</f>
        <v>1.4999999999999999E-05</v>
      </c>
      <c r="K23" s="37">
        <f>J23*1000/I23</f>
        <v>0.00011811023622047244</v>
      </c>
      <c r="L23" s="38">
        <v>96.5</v>
      </c>
      <c r="M23" s="39">
        <f t="shared" si="1"/>
        <v>0.0014474999999999998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26.25" thickBot="1">
      <c r="A24" s="5" t="s">
        <v>25</v>
      </c>
      <c r="B24" s="6"/>
      <c r="C24" s="15" t="s">
        <v>26</v>
      </c>
      <c r="D24" s="11"/>
      <c r="E24" s="11"/>
      <c r="F24" s="11"/>
      <c r="G24" s="16">
        <f>SUM(M8:M19)</f>
        <v>274.81325000000004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 customHeight="1">
      <c r="A25" s="6"/>
      <c r="B25" s="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3.25">
      <c r="A26" s="7">
        <v>50</v>
      </c>
      <c r="B26" s="8" t="s">
        <v>17</v>
      </c>
      <c r="C26" s="11"/>
      <c r="D26" s="1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1"/>
      <c r="B28" s="11"/>
      <c r="C28" s="11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24" customHeight="1">
      <c r="A29" s="11"/>
      <c r="B29" s="11"/>
      <c r="C29" s="11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</sheetData>
  <mergeCells count="2">
    <mergeCell ref="F4:M4"/>
    <mergeCell ref="F3:M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5"/>
  <drawing r:id="rId4"/>
  <legacyDrawing r:id="rId3"/>
  <oleObjects>
    <oleObject progId="Word.Document.8" shapeId="52937386" r:id="rId1"/>
    <oleObject progId="Word.Document.8" shapeId="530942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Making of Me</dc:title>
  <dc:subject/>
  <dc:creator>Microsoft Corporation</dc:creator>
  <cp:keywords/>
  <dc:description/>
  <cp:lastModifiedBy>ThomasJJ</cp:lastModifiedBy>
  <cp:lastPrinted>2008-12-15T15:00:27Z</cp:lastPrinted>
  <dcterms:created xsi:type="dcterms:W3CDTF">1996-10-14T23:33:28Z</dcterms:created>
  <dcterms:modified xsi:type="dcterms:W3CDTF">2008-12-17T10:44:06Z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rget Audiences">
    <vt:lpwstr/>
  </property>
  <property fmtid="{D5CDD505-2E9C-101B-9397-08002B2CF9AE}" pid="3" name="ContentType">
    <vt:lpwstr>Document</vt:lpwstr>
  </property>
  <property fmtid="{D5CDD505-2E9C-101B-9397-08002B2CF9AE}" pid="4" name="Topic">
    <vt:lpwstr>Stars</vt:lpwstr>
  </property>
  <property fmtid="{D5CDD505-2E9C-101B-9397-08002B2CF9AE}" pid="5" name="SchemeofWorkRef">
    <vt:lpwstr/>
  </property>
  <property fmtid="{D5CDD505-2E9C-101B-9397-08002B2CF9AE}" pid="6" name="YearGroup">
    <vt:lpwstr>Year 11</vt:lpwstr>
  </property>
</Properties>
</file>