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<sst xmlns="http://schemas.openxmlformats.org/spreadsheetml/2006/main" count="188" uniqueCount="69">
  <si>
    <t>Total</t>
  </si>
  <si>
    <t>Page</t>
  </si>
  <si>
    <t>2006</t>
  </si>
  <si>
    <t>2007</t>
  </si>
  <si>
    <t>2008</t>
  </si>
  <si>
    <t>2009</t>
  </si>
  <si>
    <t>West</t>
  </si>
  <si>
    <t>East</t>
  </si>
  <si>
    <t>Slots</t>
  </si>
  <si>
    <t>Stations</t>
  </si>
  <si>
    <t>No.</t>
  </si>
  <si>
    <t>Demand</t>
  </si>
  <si>
    <t>Supply</t>
  </si>
  <si>
    <t>2005</t>
  </si>
  <si>
    <t>Population</t>
  </si>
  <si>
    <t>%</t>
  </si>
  <si>
    <t>Opening Demand</t>
  </si>
  <si>
    <t>Using 2005 opening figures (actuals)</t>
  </si>
  <si>
    <t>APPENDIX 1A</t>
  </si>
  <si>
    <t>QUESTION 1</t>
  </si>
  <si>
    <t>1.  Demand</t>
  </si>
  <si>
    <t>2.  Supply Shortfall</t>
  </si>
  <si>
    <t>New/Extensions</t>
  </si>
  <si>
    <t xml:space="preserve">   Bowpark</t>
  </si>
  <si>
    <t xml:space="preserve">   Garden City</t>
  </si>
  <si>
    <t xml:space="preserve">   Raceham Phase I</t>
  </si>
  <si>
    <t xml:space="preserve">   Waterville</t>
  </si>
  <si>
    <t xml:space="preserve">   Smallbridge</t>
  </si>
  <si>
    <t xml:space="preserve">   Raceham Phase II</t>
  </si>
  <si>
    <t>Increased Shifts</t>
  </si>
  <si>
    <t xml:space="preserve">   Raceham</t>
  </si>
  <si>
    <t xml:space="preserve">   Beddington</t>
  </si>
  <si>
    <t>Comparison</t>
  </si>
  <si>
    <t xml:space="preserve">   Expected </t>
  </si>
  <si>
    <t xml:space="preserve">   Actual</t>
  </si>
  <si>
    <t xml:space="preserve">   Net</t>
  </si>
  <si>
    <t xml:space="preserve">   Duchess of Lawnton</t>
  </si>
  <si>
    <t xml:space="preserve">  Duchess of Lawnton</t>
  </si>
  <si>
    <t>(vi)</t>
  </si>
  <si>
    <t>(i),(iv)</t>
  </si>
  <si>
    <t>(vii)</t>
  </si>
  <si>
    <t>(vii),(viii)</t>
  </si>
  <si>
    <t>Shortfall</t>
  </si>
  <si>
    <t xml:space="preserve"> if pro rata to population</t>
  </si>
  <si>
    <t>3, (viii)</t>
  </si>
  <si>
    <t>Possible alternative calculations.</t>
  </si>
  <si>
    <t>Slots as at 01/01/2005</t>
  </si>
  <si>
    <t>(viii)</t>
  </si>
  <si>
    <t>New developments to 2009</t>
  </si>
  <si>
    <t>(vi),3</t>
  </si>
  <si>
    <t>Increased shifts</t>
  </si>
  <si>
    <t>Total slots as at 31.12.09</t>
  </si>
  <si>
    <t>Comparisons</t>
  </si>
  <si>
    <t>(i), (iv)</t>
  </si>
  <si>
    <t xml:space="preserve">Net </t>
  </si>
  <si>
    <t>a). Expected totals pro rata population</t>
  </si>
  <si>
    <t>b) Expected totals pro rata demand</t>
  </si>
  <si>
    <t>Demand as at 31.12.09 (see App 2a)</t>
  </si>
  <si>
    <t>Net</t>
  </si>
  <si>
    <t xml:space="preserve">Using 2005 &amp; 2006 (average demand) </t>
  </si>
  <si>
    <t>Alternative calculations based on the total number of slots as at 31.12.2009</t>
  </si>
  <si>
    <t xml:space="preserve">Comparison a) is less satisfactory because it does not allow for the different incidence of demand </t>
  </si>
  <si>
    <t>between the two areas.</t>
  </si>
  <si>
    <t>Yearly impact</t>
  </si>
  <si>
    <t>3.  Developments 2005-2009 (Full Year)</t>
  </si>
  <si>
    <t>3.  Developments 2005-2009 (Part Year)</t>
  </si>
  <si>
    <t xml:space="preserve">   Grassthorpe</t>
  </si>
  <si>
    <t>OR</t>
  </si>
  <si>
    <t>Renal patients as a % of population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</si>
</sst>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_;\(#,##0.00\)_ ;&quot;-&quot;____;"/>
    <numFmt numFmtId="165" formatCode="#,##0.00__;\(#,##0.00\)_ ;&quot;-&quot;____;_-@_-"/>
    <numFmt numFmtId="166" formatCode="#,##0.0__;\(#,##0.0\)_ ;&quot;-&quot;____;_-@_-"/>
    <numFmt numFmtId="167" formatCode="#,##0__;\(#,##0\)_ ;&quot;-&quot;____;_-@_-"/>
    <numFmt numFmtId="168" formatCode="0.0%"/>
    <numFmt numFmtId="169" formatCode="#,##0.000__;\(#,##0.000\)_ ;&quot;-&quot;____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#,##0.0000__;\(#,##0.0000\)_ ;&quot;-&quot;____;_-@_-"/>
    <numFmt numFmtId="173" formatCode="#,##0.00000__;\(#,##0.00000\)_ ;&quot;-&quot;____;_-@_-"/>
    <numFmt numFmtId="174" formatCode="#,##0.000000__;\(#,##0.000000\)_ ;&quot;-&quot;____;_-@_-"/>
    <numFmt numFmtId="175" formatCode="#,##0.0000000__;\(#,##0.0000000\)_ ;&quot;-&quot;____;_-@_-"/>
    <numFmt numFmtId="176" formatCode="#,##0.00000000__;\(#,##0.00000000\)_ ;&quot;-&quot;____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&quot;Yrs&quot;#"/>
    <numFmt numFmtId="183" formatCode="0.0"/>
    <numFmt numFmtId="184" formatCode="[$-809]dd\ mmmm\ yyyy"/>
    <numFmt numFmtId="185" formatCode="[$-F800]dddd\,\ mmmm\ dd\,\ yyyy"/>
    <numFmt numFmtId="186" formatCode="[$-809]dd\ mmmm\ yyyy;@"/>
    <numFmt numFmtId="187" formatCode="dd/mm/yyyy;@"/>
    <numFmt numFmtId="188" formatCode="mmm\-yyyy"/>
    <numFmt numFmtId="189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quotePrefix="1">
      <alignment horizontal="center"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Alignment="1" quotePrefix="1">
      <alignment/>
    </xf>
    <xf numFmtId="1" fontId="8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quotePrefix="1">
      <alignment/>
    </xf>
    <xf numFmtId="1" fontId="3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vertic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 quotePrefix="1">
      <alignment horizontal="center"/>
    </xf>
    <xf numFmtId="187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34">
      <selection activeCell="A42" sqref="A42:K42"/>
    </sheetView>
  </sheetViews>
  <sheetFormatPr defaultColWidth="9.140625" defaultRowHeight="12.75"/>
  <cols>
    <col min="1" max="1" width="5.421875" style="1" customWidth="1"/>
    <col min="2" max="2" width="15.421875" style="1" customWidth="1"/>
    <col min="3" max="3" width="8.421875" style="1" customWidth="1"/>
    <col min="4" max="4" width="7.140625" style="1" customWidth="1"/>
    <col min="5" max="5" width="8.57421875" style="1" customWidth="1"/>
    <col min="6" max="7" width="8.28125" style="1" customWidth="1"/>
    <col min="8" max="8" width="8.421875" style="1" customWidth="1"/>
    <col min="9" max="9" width="7.8515625" style="1" customWidth="1"/>
    <col min="10" max="10" width="8.7109375" style="1" customWidth="1"/>
    <col min="11" max="11" width="9.28125" style="3" customWidth="1"/>
    <col min="12" max="16384" width="9.140625" style="1" customWidth="1"/>
  </cols>
  <sheetData>
    <row r="1" spans="1:11" ht="15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9:10" ht="12.75">
      <c r="I5" s="6"/>
      <c r="J5" s="6"/>
    </row>
    <row r="6" spans="9:11" ht="12.75">
      <c r="I6" s="6"/>
      <c r="J6" s="4"/>
      <c r="K6" s="4" t="s">
        <v>1</v>
      </c>
    </row>
    <row r="7" spans="1:10" ht="12.75">
      <c r="A7" s="7" t="s">
        <v>20</v>
      </c>
      <c r="F7" s="2"/>
      <c r="G7" s="2"/>
      <c r="H7" s="2"/>
      <c r="I7" s="2"/>
      <c r="J7" s="4"/>
    </row>
    <row r="8" spans="7:11" s="12" customFormat="1" ht="11.25">
      <c r="G8" s="14"/>
      <c r="H8" s="14"/>
      <c r="I8" s="14"/>
      <c r="J8" s="13"/>
      <c r="K8" s="26"/>
    </row>
    <row r="9" spans="1:11" s="12" customFormat="1" ht="12.75">
      <c r="A9" s="1" t="s">
        <v>17</v>
      </c>
      <c r="B9" s="1"/>
      <c r="C9" s="16"/>
      <c r="D9" s="1"/>
      <c r="E9" s="1"/>
      <c r="F9" s="1"/>
      <c r="G9" s="10" t="s">
        <v>7</v>
      </c>
      <c r="H9" s="10" t="s">
        <v>6</v>
      </c>
      <c r="I9" s="9"/>
      <c r="J9" s="10" t="s">
        <v>0</v>
      </c>
      <c r="K9" s="3"/>
    </row>
    <row r="10" spans="1:11" s="12" customFormat="1" ht="12.75">
      <c r="A10" s="1"/>
      <c r="B10" s="1"/>
      <c r="C10" s="16"/>
      <c r="D10" s="1"/>
      <c r="E10" s="1"/>
      <c r="F10" s="1"/>
      <c r="G10" s="10"/>
      <c r="H10" s="10"/>
      <c r="I10" s="9"/>
      <c r="J10" s="9"/>
      <c r="K10" s="3"/>
    </row>
    <row r="11" spans="1:11" s="12" customFormat="1" ht="12.75">
      <c r="A11" s="1"/>
      <c r="B11" s="1" t="s">
        <v>14</v>
      </c>
      <c r="C11" s="9" t="s">
        <v>10</v>
      </c>
      <c r="D11" s="1"/>
      <c r="E11" s="1"/>
      <c r="F11" s="1"/>
      <c r="G11" s="18">
        <v>860000</v>
      </c>
      <c r="H11" s="18">
        <v>1227000</v>
      </c>
      <c r="I11" s="18"/>
      <c r="J11" s="18">
        <f>+G11+H11</f>
        <v>2087000</v>
      </c>
      <c r="K11" s="3" t="s">
        <v>39</v>
      </c>
    </row>
    <row r="12" spans="1:11" s="12" customFormat="1" ht="12.75">
      <c r="A12" s="1"/>
      <c r="B12" s="1"/>
      <c r="C12" s="16" t="s">
        <v>15</v>
      </c>
      <c r="D12" s="1"/>
      <c r="E12" s="1"/>
      <c r="F12" s="1"/>
      <c r="G12" s="19">
        <f>+G11/$J$11*100</f>
        <v>41.20747484427408</v>
      </c>
      <c r="H12" s="19">
        <f>+H11/$J$11*100</f>
        <v>58.792525155725926</v>
      </c>
      <c r="I12" s="9"/>
      <c r="J12" s="9"/>
      <c r="K12" s="3"/>
    </row>
    <row r="13" spans="3:11" s="12" customFormat="1" ht="12.75">
      <c r="C13" s="17"/>
      <c r="G13" s="8"/>
      <c r="H13" s="8"/>
      <c r="I13" s="8"/>
      <c r="J13" s="8"/>
      <c r="K13" s="3"/>
    </row>
    <row r="14" spans="1:11" s="12" customFormat="1" ht="12.75">
      <c r="A14" s="1"/>
      <c r="B14" s="1" t="s">
        <v>16</v>
      </c>
      <c r="C14" s="9" t="s">
        <v>10</v>
      </c>
      <c r="D14" s="15" t="s">
        <v>13</v>
      </c>
      <c r="E14" s="1"/>
      <c r="F14" s="1"/>
      <c r="G14" s="9">
        <v>251</v>
      </c>
      <c r="H14" s="9">
        <v>398</v>
      </c>
      <c r="I14" s="9"/>
      <c r="J14" s="9">
        <f>+G14+H14</f>
        <v>649</v>
      </c>
      <c r="K14" s="3" t="s">
        <v>40</v>
      </c>
    </row>
    <row r="15" spans="1:11" s="12" customFormat="1" ht="12.75">
      <c r="A15" s="1"/>
      <c r="B15" s="1"/>
      <c r="C15" s="16" t="s">
        <v>15</v>
      </c>
      <c r="D15" s="1"/>
      <c r="E15" s="1"/>
      <c r="F15" s="1"/>
      <c r="G15" s="19">
        <f>+G14/J14*100</f>
        <v>38.674884437596305</v>
      </c>
      <c r="H15" s="19">
        <f>+H14/J14*100</f>
        <v>61.325115562403695</v>
      </c>
      <c r="I15" s="9"/>
      <c r="J15" s="9"/>
      <c r="K15" s="3"/>
    </row>
    <row r="16" spans="1:11" s="12" customFormat="1" ht="12.75">
      <c r="A16" s="1"/>
      <c r="B16" s="1"/>
      <c r="C16" s="16"/>
      <c r="D16" s="1"/>
      <c r="E16" s="1"/>
      <c r="F16" s="1"/>
      <c r="G16" s="19"/>
      <c r="H16" s="19"/>
      <c r="I16" s="9"/>
      <c r="J16" s="9"/>
      <c r="K16" s="3"/>
    </row>
    <row r="17" spans="1:11" s="12" customFormat="1" ht="12.75">
      <c r="A17" s="1"/>
      <c r="B17" s="1"/>
      <c r="C17" s="9" t="s">
        <v>10</v>
      </c>
      <c r="D17" s="15" t="s">
        <v>2</v>
      </c>
      <c r="E17" s="1"/>
      <c r="F17" s="1"/>
      <c r="G17" s="9">
        <v>285</v>
      </c>
      <c r="H17" s="9">
        <v>440</v>
      </c>
      <c r="I17" s="9"/>
      <c r="J17" s="9">
        <f>+G17+H17</f>
        <v>725</v>
      </c>
      <c r="K17" s="3"/>
    </row>
    <row r="18" spans="1:11" s="12" customFormat="1" ht="12.75">
      <c r="A18" s="1"/>
      <c r="B18" s="1"/>
      <c r="C18" s="16" t="s">
        <v>15</v>
      </c>
      <c r="D18" s="1"/>
      <c r="E18" s="1"/>
      <c r="F18" s="1"/>
      <c r="G18" s="19">
        <f>+G17/J17*100</f>
        <v>39.310344827586206</v>
      </c>
      <c r="H18" s="19">
        <f>+H17/J17*100</f>
        <v>60.689655172413794</v>
      </c>
      <c r="I18" s="9"/>
      <c r="J18" s="9"/>
      <c r="K18" s="3"/>
    </row>
    <row r="19" spans="1:11" s="12" customFormat="1" ht="12.75">
      <c r="A19" s="1" t="s">
        <v>67</v>
      </c>
      <c r="B19" s="1"/>
      <c r="C19" s="16"/>
      <c r="D19" s="1"/>
      <c r="E19" s="1"/>
      <c r="F19" s="1"/>
      <c r="G19" s="19"/>
      <c r="H19" s="19"/>
      <c r="I19" s="9"/>
      <c r="J19" s="9"/>
      <c r="K19" s="3"/>
    </row>
    <row r="20" spans="1:11" s="12" customFormat="1" ht="12.75">
      <c r="A20" s="1"/>
      <c r="B20" s="1" t="s">
        <v>68</v>
      </c>
      <c r="C20" s="16"/>
      <c r="D20" s="1"/>
      <c r="E20" s="1"/>
      <c r="F20" s="1"/>
      <c r="G20" s="19"/>
      <c r="H20" s="19"/>
      <c r="I20" s="9"/>
      <c r="J20" s="9"/>
      <c r="K20" s="3"/>
    </row>
    <row r="21" spans="1:11" s="12" customFormat="1" ht="12.75">
      <c r="A21" s="1"/>
      <c r="B21" s="1"/>
      <c r="C21" s="16"/>
      <c r="D21" s="1"/>
      <c r="E21" s="1"/>
      <c r="F21" s="1"/>
      <c r="G21" s="19"/>
      <c r="H21" s="19"/>
      <c r="I21" s="9"/>
      <c r="J21" s="9"/>
      <c r="K21" s="3"/>
    </row>
    <row r="22" spans="1:11" s="12" customFormat="1" ht="12.75">
      <c r="A22" s="1"/>
      <c r="B22" s="1"/>
      <c r="C22" s="16" t="s">
        <v>13</v>
      </c>
      <c r="D22" s="1"/>
      <c r="E22" s="1"/>
      <c r="F22" s="1"/>
      <c r="G22" s="49">
        <f>(+G14/G11)*100</f>
        <v>0.029186046511627907</v>
      </c>
      <c r="H22" s="49">
        <f>(+H14/H11)*100</f>
        <v>0.03243683781581092</v>
      </c>
      <c r="I22" s="9"/>
      <c r="J22" s="9"/>
      <c r="K22" s="3"/>
    </row>
    <row r="23" spans="1:11" s="12" customFormat="1" ht="12.75">
      <c r="A23" s="1"/>
      <c r="B23" s="1"/>
      <c r="C23" s="16" t="s">
        <v>2</v>
      </c>
      <c r="D23" s="1"/>
      <c r="E23" s="1"/>
      <c r="F23" s="1"/>
      <c r="G23" s="49">
        <f>+G17/G11*100</f>
        <v>0.03313953488372093</v>
      </c>
      <c r="H23" s="49">
        <f>+H17/H11*100</f>
        <v>0.035859820700896494</v>
      </c>
      <c r="I23" s="9"/>
      <c r="J23" s="9"/>
      <c r="K23" s="3"/>
    </row>
    <row r="24" spans="1:11" s="12" customFormat="1" ht="12.75">
      <c r="A24" s="1"/>
      <c r="B24" s="1"/>
      <c r="C24" s="16"/>
      <c r="D24" s="1"/>
      <c r="E24" s="1"/>
      <c r="F24" s="1"/>
      <c r="G24" s="19"/>
      <c r="H24" s="19"/>
      <c r="I24" s="9"/>
      <c r="J24" s="9"/>
      <c r="K24" s="3"/>
    </row>
    <row r="25" spans="1:11" s="12" customFormat="1" ht="12.75">
      <c r="A25" s="7" t="s">
        <v>21</v>
      </c>
      <c r="G25" s="14"/>
      <c r="H25" s="14"/>
      <c r="I25" s="14"/>
      <c r="J25" s="13"/>
      <c r="K25" s="26"/>
    </row>
    <row r="26" spans="7:11" s="12" customFormat="1" ht="11.25">
      <c r="G26" s="14"/>
      <c r="H26" s="14"/>
      <c r="I26" s="14"/>
      <c r="J26" s="13"/>
      <c r="K26" s="26"/>
    </row>
    <row r="27" spans="1:11" s="12" customFormat="1" ht="12.75">
      <c r="A27" s="1" t="s">
        <v>59</v>
      </c>
      <c r="G27" s="46" t="s">
        <v>13</v>
      </c>
      <c r="H27" s="46"/>
      <c r="I27" s="46" t="s">
        <v>2</v>
      </c>
      <c r="J27" s="46"/>
      <c r="K27" s="26"/>
    </row>
    <row r="28" spans="7:11" s="12" customFormat="1" ht="12.75">
      <c r="G28" s="10" t="s">
        <v>7</v>
      </c>
      <c r="H28" s="10" t="s">
        <v>6</v>
      </c>
      <c r="I28" s="10" t="s">
        <v>7</v>
      </c>
      <c r="J28" s="10" t="s">
        <v>6</v>
      </c>
      <c r="K28" s="26"/>
    </row>
    <row r="29" spans="1:11" s="12" customFormat="1" ht="12.75">
      <c r="A29" s="1"/>
      <c r="C29" s="1"/>
      <c r="D29" s="1"/>
      <c r="E29" s="1"/>
      <c r="F29" s="1"/>
      <c r="G29" s="3"/>
      <c r="H29" s="3"/>
      <c r="I29" s="3"/>
      <c r="J29" s="4"/>
      <c r="K29" s="27"/>
    </row>
    <row r="30" spans="1:11" s="12" customFormat="1" ht="12.75">
      <c r="A30" s="1"/>
      <c r="B30" s="1" t="s">
        <v>11</v>
      </c>
      <c r="C30" s="1"/>
      <c r="D30" s="1"/>
      <c r="E30" s="1"/>
      <c r="F30" s="1"/>
      <c r="G30" s="10">
        <v>268</v>
      </c>
      <c r="H30" s="10">
        <v>419</v>
      </c>
      <c r="I30" s="10">
        <v>299</v>
      </c>
      <c r="J30" s="10">
        <v>458</v>
      </c>
      <c r="K30" s="27" t="s">
        <v>41</v>
      </c>
    </row>
    <row r="31" spans="1:11" s="12" customFormat="1" ht="12.75">
      <c r="A31" s="1"/>
      <c r="B31" s="1" t="s">
        <v>12</v>
      </c>
      <c r="C31" s="1"/>
      <c r="D31" s="1"/>
      <c r="E31" s="1"/>
      <c r="F31" s="1"/>
      <c r="G31" s="10">
        <v>243</v>
      </c>
      <c r="H31" s="10">
        <v>420</v>
      </c>
      <c r="I31" s="10">
        <v>267</v>
      </c>
      <c r="J31" s="10">
        <v>440</v>
      </c>
      <c r="K31" s="27" t="s">
        <v>41</v>
      </c>
    </row>
    <row r="32" spans="1:11" s="12" customFormat="1" ht="12.75">
      <c r="A32" s="1"/>
      <c r="B32" s="1"/>
      <c r="C32" s="1"/>
      <c r="D32" s="1"/>
      <c r="E32" s="1"/>
      <c r="F32" s="1"/>
      <c r="G32" s="3"/>
      <c r="H32" s="3"/>
      <c r="I32" s="3"/>
      <c r="J32" s="4"/>
      <c r="K32" s="27"/>
    </row>
    <row r="33" spans="1:11" s="12" customFormat="1" ht="13.5" thickBot="1">
      <c r="A33" s="1"/>
      <c r="B33" s="1" t="s">
        <v>42</v>
      </c>
      <c r="C33" s="1"/>
      <c r="D33" s="1"/>
      <c r="E33" s="1"/>
      <c r="F33" s="1"/>
      <c r="G33" s="20">
        <f>-G30+G31</f>
        <v>-25</v>
      </c>
      <c r="H33" s="20">
        <f>-H30+H31</f>
        <v>1</v>
      </c>
      <c r="I33" s="20">
        <f>-I30+I31</f>
        <v>-32</v>
      </c>
      <c r="J33" s="20">
        <f>-J30+J31</f>
        <v>-18</v>
      </c>
      <c r="K33" s="27"/>
    </row>
    <row r="34" spans="1:11" s="12" customFormat="1" ht="12.75">
      <c r="A34" s="1"/>
      <c r="B34" s="1"/>
      <c r="C34" s="1"/>
      <c r="D34" s="1"/>
      <c r="E34" s="1"/>
      <c r="F34" s="1"/>
      <c r="G34" s="23"/>
      <c r="H34" s="23"/>
      <c r="I34" s="23"/>
      <c r="J34" s="23"/>
      <c r="K34" s="27"/>
    </row>
    <row r="35" spans="1:11" s="12" customFormat="1" ht="12.75">
      <c r="A35" s="1"/>
      <c r="B35" s="1"/>
      <c r="C35" s="1"/>
      <c r="D35" s="1"/>
      <c r="E35" s="1"/>
      <c r="F35" s="1"/>
      <c r="G35" s="23"/>
      <c r="H35" s="23"/>
      <c r="I35" s="23"/>
      <c r="J35" s="23"/>
      <c r="K35" s="27"/>
    </row>
    <row r="36" spans="1:11" s="12" customFormat="1" ht="12.75">
      <c r="A36" s="1"/>
      <c r="B36" s="24" t="s">
        <v>45</v>
      </c>
      <c r="C36" s="1"/>
      <c r="D36" s="1"/>
      <c r="E36" s="47">
        <v>38353</v>
      </c>
      <c r="F36" s="47"/>
      <c r="G36" s="47">
        <v>38718</v>
      </c>
      <c r="H36" s="47"/>
      <c r="I36" s="48">
        <v>39082</v>
      </c>
      <c r="J36" s="48"/>
      <c r="K36" s="27"/>
    </row>
    <row r="37" spans="1:11" s="12" customFormat="1" ht="12.75">
      <c r="A37" s="1"/>
      <c r="B37" s="1"/>
      <c r="C37" s="1"/>
      <c r="D37" s="1"/>
      <c r="E37" s="23" t="s">
        <v>7</v>
      </c>
      <c r="F37" s="23" t="s">
        <v>6</v>
      </c>
      <c r="G37" s="23" t="s">
        <v>7</v>
      </c>
      <c r="H37" s="23" t="s">
        <v>6</v>
      </c>
      <c r="I37" s="5" t="s">
        <v>7</v>
      </c>
      <c r="J37" s="13" t="s">
        <v>6</v>
      </c>
      <c r="K37" s="14"/>
    </row>
    <row r="38" spans="1:11" s="12" customFormat="1" ht="12.75">
      <c r="A38" s="1"/>
      <c r="B38" s="1" t="s">
        <v>11</v>
      </c>
      <c r="C38" s="1"/>
      <c r="D38" s="1"/>
      <c r="E38" s="10">
        <v>251</v>
      </c>
      <c r="F38" s="10">
        <v>398</v>
      </c>
      <c r="G38" s="10">
        <v>285</v>
      </c>
      <c r="H38" s="10">
        <v>440</v>
      </c>
      <c r="I38" s="10">
        <v>313</v>
      </c>
      <c r="J38" s="10">
        <v>475</v>
      </c>
      <c r="K38" s="3" t="s">
        <v>40</v>
      </c>
    </row>
    <row r="39" spans="1:11" s="12" customFormat="1" ht="12.75">
      <c r="A39" s="1"/>
      <c r="B39" s="1" t="s">
        <v>12</v>
      </c>
      <c r="C39" s="1"/>
      <c r="D39" s="1"/>
      <c r="E39" s="10">
        <v>219</v>
      </c>
      <c r="F39" s="10">
        <v>420</v>
      </c>
      <c r="G39" s="25">
        <v>267</v>
      </c>
      <c r="H39" s="25">
        <v>420</v>
      </c>
      <c r="I39" s="25">
        <v>267</v>
      </c>
      <c r="J39" s="25">
        <v>460</v>
      </c>
      <c r="K39" s="27" t="s">
        <v>40</v>
      </c>
    </row>
    <row r="40" spans="1:11" s="12" customFormat="1" ht="12.75">
      <c r="A40" s="1"/>
      <c r="B40" s="1"/>
      <c r="C40" s="1"/>
      <c r="D40" s="1"/>
      <c r="E40" s="10"/>
      <c r="F40" s="10"/>
      <c r="G40" s="25"/>
      <c r="H40" s="25"/>
      <c r="I40" s="25"/>
      <c r="J40" s="25"/>
      <c r="K40" s="27"/>
    </row>
    <row r="41" spans="1:11" s="12" customFormat="1" ht="13.5" thickBot="1">
      <c r="A41" s="1"/>
      <c r="B41" s="1" t="s">
        <v>42</v>
      </c>
      <c r="C41" s="1"/>
      <c r="D41" s="1"/>
      <c r="E41" s="20">
        <f aca="true" t="shared" si="0" ref="E41:J41">E39-E38</f>
        <v>-32</v>
      </c>
      <c r="F41" s="20">
        <f t="shared" si="0"/>
        <v>22</v>
      </c>
      <c r="G41" s="20">
        <f t="shared" si="0"/>
        <v>-18</v>
      </c>
      <c r="H41" s="20">
        <f t="shared" si="0"/>
        <v>-20</v>
      </c>
      <c r="I41" s="20">
        <f t="shared" si="0"/>
        <v>-46</v>
      </c>
      <c r="J41" s="20">
        <f t="shared" si="0"/>
        <v>-15</v>
      </c>
      <c r="K41" s="27"/>
    </row>
    <row r="42" spans="1:11" ht="15.75">
      <c r="A42" s="45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2.75">
      <c r="A43" s="42" t="s">
        <v>19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8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9:10" ht="12.75">
      <c r="I46" s="6"/>
      <c r="J46" s="6"/>
    </row>
    <row r="47" spans="9:11" ht="12.75">
      <c r="I47" s="6"/>
      <c r="J47" s="4"/>
      <c r="K47" s="4" t="s">
        <v>1</v>
      </c>
    </row>
    <row r="48" spans="1:11" s="12" customFormat="1" ht="12.75">
      <c r="A48" s="7" t="s">
        <v>64</v>
      </c>
      <c r="B48" s="1"/>
      <c r="C48" s="1"/>
      <c r="D48" s="1"/>
      <c r="E48" s="1"/>
      <c r="F48" s="1"/>
      <c r="G48" s="3"/>
      <c r="H48" s="3"/>
      <c r="I48" s="3"/>
      <c r="J48" s="4"/>
      <c r="K48" s="27"/>
    </row>
    <row r="49" spans="1:11" s="12" customFormat="1" ht="12.75">
      <c r="A49" s="1"/>
      <c r="C49" s="1"/>
      <c r="D49" s="1"/>
      <c r="E49" s="1"/>
      <c r="F49" s="1"/>
      <c r="G49" s="41" t="s">
        <v>9</v>
      </c>
      <c r="H49" s="41"/>
      <c r="I49" s="41" t="s">
        <v>8</v>
      </c>
      <c r="J49" s="41"/>
      <c r="K49" s="27"/>
    </row>
    <row r="50" spans="1:11" s="12" customFormat="1" ht="12.75">
      <c r="A50" s="1"/>
      <c r="C50" s="1"/>
      <c r="D50" s="1"/>
      <c r="E50" s="1"/>
      <c r="F50" s="1"/>
      <c r="G50" s="10" t="s">
        <v>7</v>
      </c>
      <c r="H50" s="10" t="s">
        <v>6</v>
      </c>
      <c r="I50" s="10" t="s">
        <v>7</v>
      </c>
      <c r="J50" s="10" t="s">
        <v>6</v>
      </c>
      <c r="K50" s="27"/>
    </row>
    <row r="51" spans="1:11" s="12" customFormat="1" ht="12.75">
      <c r="A51" s="1"/>
      <c r="B51" s="1" t="s">
        <v>22</v>
      </c>
      <c r="D51" s="1"/>
      <c r="E51" s="1"/>
      <c r="F51" s="1"/>
      <c r="G51" s="3"/>
      <c r="H51" s="3"/>
      <c r="I51" s="3"/>
      <c r="J51" s="3"/>
      <c r="K51" s="27"/>
    </row>
    <row r="52" spans="1:11" s="12" customFormat="1" ht="12.75">
      <c r="A52" s="1"/>
      <c r="B52" s="1" t="s">
        <v>23</v>
      </c>
      <c r="D52" s="15" t="s">
        <v>13</v>
      </c>
      <c r="E52" s="1"/>
      <c r="F52" s="1"/>
      <c r="G52" s="10">
        <v>8</v>
      </c>
      <c r="H52" s="10"/>
      <c r="I52" s="10">
        <v>48</v>
      </c>
      <c r="J52" s="10"/>
      <c r="K52" s="27" t="s">
        <v>38</v>
      </c>
    </row>
    <row r="53" spans="1:11" s="12" customFormat="1" ht="12.75">
      <c r="A53" s="1"/>
      <c r="B53" s="1" t="s">
        <v>24</v>
      </c>
      <c r="D53" s="15" t="s">
        <v>2</v>
      </c>
      <c r="E53" s="1"/>
      <c r="F53" s="1"/>
      <c r="G53" s="10">
        <v>-11</v>
      </c>
      <c r="H53" s="10"/>
      <c r="I53" s="10">
        <v>-44</v>
      </c>
      <c r="J53" s="10"/>
      <c r="K53" s="27" t="s">
        <v>38</v>
      </c>
    </row>
    <row r="54" spans="1:11" s="12" customFormat="1" ht="12.75">
      <c r="A54" s="1"/>
      <c r="B54" s="1" t="s">
        <v>36</v>
      </c>
      <c r="C54" s="1"/>
      <c r="D54" s="15" t="s">
        <v>2</v>
      </c>
      <c r="E54" s="1"/>
      <c r="F54" s="1"/>
      <c r="G54" s="10">
        <v>11</v>
      </c>
      <c r="H54" s="10"/>
      <c r="I54" s="10">
        <v>44</v>
      </c>
      <c r="J54" s="10"/>
      <c r="K54" s="27" t="s">
        <v>38</v>
      </c>
    </row>
    <row r="55" spans="1:11" s="12" customFormat="1" ht="12.75">
      <c r="A55" s="1"/>
      <c r="B55" s="1" t="s">
        <v>25</v>
      </c>
      <c r="C55" s="1"/>
      <c r="D55" s="15" t="s">
        <v>2</v>
      </c>
      <c r="E55" s="1"/>
      <c r="F55" s="1"/>
      <c r="G55" s="10"/>
      <c r="H55" s="10">
        <v>10</v>
      </c>
      <c r="I55" s="10"/>
      <c r="J55" s="10">
        <v>40</v>
      </c>
      <c r="K55" s="27" t="s">
        <v>38</v>
      </c>
    </row>
    <row r="56" spans="1:11" s="12" customFormat="1" ht="12.75">
      <c r="A56" s="1"/>
      <c r="B56" s="1" t="s">
        <v>26</v>
      </c>
      <c r="C56" s="1"/>
      <c r="D56" s="15" t="s">
        <v>3</v>
      </c>
      <c r="E56" s="1"/>
      <c r="F56" s="1"/>
      <c r="G56" s="10"/>
      <c r="H56" s="10">
        <v>5</v>
      </c>
      <c r="I56" s="10"/>
      <c r="J56" s="10">
        <v>30</v>
      </c>
      <c r="K56" s="27">
        <v>3</v>
      </c>
    </row>
    <row r="57" spans="1:11" s="12" customFormat="1" ht="12.75">
      <c r="A57" s="1"/>
      <c r="B57" s="1" t="s">
        <v>66</v>
      </c>
      <c r="C57" s="1"/>
      <c r="D57" s="15" t="s">
        <v>3</v>
      </c>
      <c r="E57" s="1"/>
      <c r="F57" s="1"/>
      <c r="G57" s="10">
        <v>3</v>
      </c>
      <c r="H57" s="10"/>
      <c r="I57" s="10">
        <v>18</v>
      </c>
      <c r="J57" s="10"/>
      <c r="K57" s="27">
        <v>3</v>
      </c>
    </row>
    <row r="58" spans="1:11" s="12" customFormat="1" ht="12.75">
      <c r="A58" s="1"/>
      <c r="B58" s="1" t="s">
        <v>27</v>
      </c>
      <c r="C58" s="1"/>
      <c r="D58" s="15" t="s">
        <v>3</v>
      </c>
      <c r="E58" s="1"/>
      <c r="F58" s="1"/>
      <c r="G58" s="10">
        <v>3</v>
      </c>
      <c r="H58" s="10"/>
      <c r="I58" s="10">
        <v>12</v>
      </c>
      <c r="J58" s="10"/>
      <c r="K58" s="27">
        <v>3</v>
      </c>
    </row>
    <row r="59" spans="1:11" s="12" customFormat="1" ht="12.75">
      <c r="A59" s="1"/>
      <c r="B59" s="1" t="s">
        <v>28</v>
      </c>
      <c r="C59" s="1"/>
      <c r="D59" s="15" t="s">
        <v>4</v>
      </c>
      <c r="E59" s="1"/>
      <c r="F59" s="1"/>
      <c r="G59" s="10"/>
      <c r="H59" s="10">
        <v>6</v>
      </c>
      <c r="I59" s="10"/>
      <c r="J59" s="10">
        <v>36</v>
      </c>
      <c r="K59" s="27">
        <v>3</v>
      </c>
    </row>
    <row r="60" spans="1:11" s="12" customFormat="1" ht="12.75">
      <c r="A60" s="1"/>
      <c r="B60" s="1" t="s">
        <v>66</v>
      </c>
      <c r="C60" s="1"/>
      <c r="D60" s="15" t="s">
        <v>5</v>
      </c>
      <c r="E60" s="1"/>
      <c r="F60" s="1"/>
      <c r="G60" s="10">
        <v>5</v>
      </c>
      <c r="H60" s="10"/>
      <c r="I60" s="10">
        <v>30</v>
      </c>
      <c r="J60" s="10"/>
      <c r="K60" s="27">
        <v>3</v>
      </c>
    </row>
    <row r="61" spans="1:11" s="12" customFormat="1" ht="12.75">
      <c r="A61" s="1"/>
      <c r="B61" s="1"/>
      <c r="C61" s="1"/>
      <c r="D61" s="1"/>
      <c r="E61" s="1"/>
      <c r="F61" s="1"/>
      <c r="G61" s="11">
        <f>SUM(G52:G60)</f>
        <v>19</v>
      </c>
      <c r="H61" s="11">
        <f>SUM(H52:H60)</f>
        <v>21</v>
      </c>
      <c r="I61" s="11">
        <f>SUM(I52:I60)</f>
        <v>108</v>
      </c>
      <c r="J61" s="11">
        <f>SUM(J52:J60)</f>
        <v>106</v>
      </c>
      <c r="K61" s="27"/>
    </row>
    <row r="62" spans="1:11" s="12" customFormat="1" ht="12.75">
      <c r="A62" s="18"/>
      <c r="B62" s="18" t="s">
        <v>29</v>
      </c>
      <c r="C62" s="18"/>
      <c r="D62" s="18"/>
      <c r="E62" s="18"/>
      <c r="F62" s="18"/>
      <c r="G62" s="10"/>
      <c r="H62" s="10"/>
      <c r="I62" s="10"/>
      <c r="J62" s="10"/>
      <c r="K62" s="28"/>
    </row>
    <row r="63" spans="1:11" s="12" customFormat="1" ht="12.75">
      <c r="A63" s="18"/>
      <c r="B63" s="18" t="s">
        <v>30</v>
      </c>
      <c r="C63" s="18"/>
      <c r="D63" s="29" t="s">
        <v>3</v>
      </c>
      <c r="E63" s="18"/>
      <c r="F63" s="18"/>
      <c r="G63" s="10"/>
      <c r="H63" s="10"/>
      <c r="I63" s="10"/>
      <c r="J63" s="10">
        <v>20</v>
      </c>
      <c r="K63" s="28" t="s">
        <v>44</v>
      </c>
    </row>
    <row r="64" spans="1:11" s="12" customFormat="1" ht="12.75">
      <c r="A64" s="18"/>
      <c r="B64" s="1" t="s">
        <v>37</v>
      </c>
      <c r="C64" s="18"/>
      <c r="D64" s="29" t="s">
        <v>4</v>
      </c>
      <c r="E64" s="18"/>
      <c r="F64" s="18"/>
      <c r="G64" s="10"/>
      <c r="I64" s="10">
        <v>22</v>
      </c>
      <c r="J64" s="10"/>
      <c r="K64" s="28" t="s">
        <v>44</v>
      </c>
    </row>
    <row r="65" spans="1:11" s="12" customFormat="1" ht="12.75">
      <c r="A65" s="18"/>
      <c r="B65" s="18" t="s">
        <v>31</v>
      </c>
      <c r="C65" s="18"/>
      <c r="D65" s="29" t="s">
        <v>5</v>
      </c>
      <c r="E65" s="18"/>
      <c r="F65" s="18"/>
      <c r="G65" s="10"/>
      <c r="H65" s="10"/>
      <c r="I65" s="10"/>
      <c r="J65" s="10">
        <v>12</v>
      </c>
      <c r="K65" s="28" t="s">
        <v>44</v>
      </c>
    </row>
    <row r="66" spans="1:11" s="12" customFormat="1" ht="12.75">
      <c r="A66" s="18"/>
      <c r="B66" s="18"/>
      <c r="C66" s="18"/>
      <c r="D66" s="18"/>
      <c r="E66" s="18"/>
      <c r="F66" s="18"/>
      <c r="G66" s="11"/>
      <c r="H66" s="11"/>
      <c r="I66" s="11">
        <f>SUM(I63:I65)</f>
        <v>22</v>
      </c>
      <c r="J66" s="11">
        <f>SUM(J63:J65)</f>
        <v>32</v>
      </c>
      <c r="K66" s="28"/>
    </row>
    <row r="67" spans="1:11" s="12" customFormat="1" ht="11.25">
      <c r="A67" s="31"/>
      <c r="B67" s="31"/>
      <c r="C67" s="31"/>
      <c r="D67" s="31"/>
      <c r="E67" s="31"/>
      <c r="F67" s="31"/>
      <c r="G67" s="32"/>
      <c r="H67" s="32"/>
      <c r="I67" s="32"/>
      <c r="J67" s="32"/>
      <c r="K67" s="33"/>
    </row>
    <row r="68" spans="1:11" s="12" customFormat="1" ht="12.75">
      <c r="A68" s="18"/>
      <c r="B68" s="18"/>
      <c r="C68" s="18"/>
      <c r="D68" s="18"/>
      <c r="E68" s="18"/>
      <c r="F68" s="18"/>
      <c r="G68" s="22">
        <f>+G61+G66</f>
        <v>19</v>
      </c>
      <c r="H68" s="22">
        <f>+H61+H66</f>
        <v>21</v>
      </c>
      <c r="I68" s="22">
        <f>+I61+I66</f>
        <v>130</v>
      </c>
      <c r="J68" s="22">
        <f>+J61+J66</f>
        <v>138</v>
      </c>
      <c r="K68" s="28"/>
    </row>
    <row r="69" spans="1:11" s="12" customFormat="1" ht="12.75">
      <c r="A69" s="18"/>
      <c r="B69" s="18"/>
      <c r="C69" s="18"/>
      <c r="D69" s="18"/>
      <c r="E69" s="18"/>
      <c r="F69" s="18"/>
      <c r="G69" s="21"/>
      <c r="H69" s="21"/>
      <c r="I69" s="43">
        <f>+I68+J68</f>
        <v>268</v>
      </c>
      <c r="J69" s="44"/>
      <c r="K69" s="28"/>
    </row>
    <row r="70" spans="1:11" s="12" customFormat="1" ht="11.25">
      <c r="A70" s="31"/>
      <c r="B70" s="31"/>
      <c r="C70" s="31"/>
      <c r="D70" s="31"/>
      <c r="E70" s="31"/>
      <c r="F70" s="31"/>
      <c r="G70" s="34"/>
      <c r="H70" s="34"/>
      <c r="I70" s="35"/>
      <c r="J70" s="35"/>
      <c r="K70" s="33"/>
    </row>
    <row r="71" spans="1:11" s="12" customFormat="1" ht="12.75">
      <c r="A71" s="18"/>
      <c r="B71" s="18" t="s">
        <v>63</v>
      </c>
      <c r="C71" s="18"/>
      <c r="D71" s="29" t="s">
        <v>13</v>
      </c>
      <c r="E71" s="18"/>
      <c r="F71" s="18"/>
      <c r="G71" s="10">
        <f>+G52</f>
        <v>8</v>
      </c>
      <c r="H71" s="10">
        <f>+H52</f>
        <v>0</v>
      </c>
      <c r="I71" s="10">
        <f>+I52</f>
        <v>48</v>
      </c>
      <c r="J71" s="10">
        <f>+J52</f>
        <v>0</v>
      </c>
      <c r="K71" s="28"/>
    </row>
    <row r="72" spans="1:11" s="12" customFormat="1" ht="12.75">
      <c r="A72" s="18"/>
      <c r="B72" s="18"/>
      <c r="C72" s="18"/>
      <c r="D72" s="29" t="s">
        <v>2</v>
      </c>
      <c r="E72" s="18"/>
      <c r="F72" s="18"/>
      <c r="G72" s="10">
        <f>+G53+G54+G55</f>
        <v>0</v>
      </c>
      <c r="H72" s="10">
        <f>+H53+H54+H55</f>
        <v>10</v>
      </c>
      <c r="I72" s="10">
        <f>+I53+I54+I55</f>
        <v>0</v>
      </c>
      <c r="J72" s="10">
        <f>+J53+J54+J55</f>
        <v>40</v>
      </c>
      <c r="K72" s="28"/>
    </row>
    <row r="73" spans="1:11" s="12" customFormat="1" ht="12.75">
      <c r="A73" s="18"/>
      <c r="B73" s="18"/>
      <c r="C73" s="18"/>
      <c r="D73" s="29" t="s">
        <v>3</v>
      </c>
      <c r="E73" s="18"/>
      <c r="F73" s="18"/>
      <c r="G73" s="10">
        <f>+G56+G57+G58+G63</f>
        <v>6</v>
      </c>
      <c r="H73" s="10">
        <f>+H56+H57+H58+H63</f>
        <v>5</v>
      </c>
      <c r="I73" s="10">
        <f>+I56+I57+I58+I63</f>
        <v>30</v>
      </c>
      <c r="J73" s="10">
        <f>+J56+J57+J58+J63</f>
        <v>50</v>
      </c>
      <c r="K73" s="28"/>
    </row>
    <row r="74" spans="1:11" s="12" customFormat="1" ht="12.75">
      <c r="A74" s="18"/>
      <c r="B74" s="18"/>
      <c r="C74" s="18"/>
      <c r="D74" s="29" t="s">
        <v>4</v>
      </c>
      <c r="E74" s="18"/>
      <c r="F74" s="18"/>
      <c r="G74" s="10">
        <f aca="true" t="shared" si="1" ref="G74:J75">+G59+G64</f>
        <v>0</v>
      </c>
      <c r="H74" s="10">
        <f t="shared" si="1"/>
        <v>6</v>
      </c>
      <c r="I74" s="10">
        <f t="shared" si="1"/>
        <v>22</v>
      </c>
      <c r="J74" s="10">
        <f t="shared" si="1"/>
        <v>36</v>
      </c>
      <c r="K74" s="28"/>
    </row>
    <row r="75" spans="1:11" s="12" customFormat="1" ht="12.75">
      <c r="A75" s="18"/>
      <c r="B75" s="18"/>
      <c r="C75" s="18"/>
      <c r="D75" s="29" t="s">
        <v>5</v>
      </c>
      <c r="E75" s="18"/>
      <c r="F75" s="18"/>
      <c r="G75" s="10">
        <f t="shared" si="1"/>
        <v>5</v>
      </c>
      <c r="H75" s="10">
        <f t="shared" si="1"/>
        <v>0</v>
      </c>
      <c r="I75" s="10">
        <f t="shared" si="1"/>
        <v>30</v>
      </c>
      <c r="J75" s="10">
        <f t="shared" si="1"/>
        <v>12</v>
      </c>
      <c r="K75" s="28"/>
    </row>
    <row r="76" spans="1:11" s="12" customFormat="1" ht="12" thickBot="1">
      <c r="A76" s="31"/>
      <c r="B76" s="31"/>
      <c r="C76" s="31"/>
      <c r="D76" s="31"/>
      <c r="E76" s="31"/>
      <c r="F76" s="31"/>
      <c r="G76" s="36">
        <f>SUM(G71:G75)</f>
        <v>19</v>
      </c>
      <c r="H76" s="36">
        <f>SUM(H71:H75)</f>
        <v>21</v>
      </c>
      <c r="I76" s="36">
        <f>SUM(I71:I75)</f>
        <v>130</v>
      </c>
      <c r="J76" s="36">
        <f>SUM(J71:J75)</f>
        <v>138</v>
      </c>
      <c r="K76" s="33"/>
    </row>
    <row r="77" spans="1:11" s="12" customFormat="1" ht="12.75">
      <c r="A77" s="1"/>
      <c r="B77" s="1" t="s">
        <v>32</v>
      </c>
      <c r="C77" s="1"/>
      <c r="D77" s="1"/>
      <c r="E77" s="1"/>
      <c r="F77" s="1"/>
      <c r="G77" s="10"/>
      <c r="H77" s="10"/>
      <c r="I77" s="10"/>
      <c r="J77" s="10"/>
      <c r="K77" s="27"/>
    </row>
    <row r="78" spans="1:11" s="12" customFormat="1" ht="12.75">
      <c r="A78" s="1"/>
      <c r="B78" s="1" t="s">
        <v>33</v>
      </c>
      <c r="C78" s="9">
        <f>+I68+J68</f>
        <v>268</v>
      </c>
      <c r="D78" s="41" t="s">
        <v>43</v>
      </c>
      <c r="E78" s="41"/>
      <c r="F78" s="41"/>
      <c r="G78" s="10"/>
      <c r="H78" s="10"/>
      <c r="I78" s="10">
        <f>(+G11/$J$11)*$C$78</f>
        <v>110.43603258265453</v>
      </c>
      <c r="J78" s="10">
        <f>(+H11/$J$11)*$C$78</f>
        <v>157.56396741734548</v>
      </c>
      <c r="K78" s="27" t="s">
        <v>39</v>
      </c>
    </row>
    <row r="79" spans="1:11" s="12" customFormat="1" ht="12.75">
      <c r="A79" s="1"/>
      <c r="B79" s="1" t="s">
        <v>34</v>
      </c>
      <c r="C79" s="1"/>
      <c r="D79" s="1"/>
      <c r="E79" s="1"/>
      <c r="F79" s="1"/>
      <c r="G79" s="10"/>
      <c r="H79" s="10"/>
      <c r="I79" s="10">
        <f>+I68</f>
        <v>130</v>
      </c>
      <c r="J79" s="10">
        <f>+J68</f>
        <v>138</v>
      </c>
      <c r="K79" s="27"/>
    </row>
    <row r="80" spans="1:11" s="12" customFormat="1" ht="13.5" thickBot="1">
      <c r="A80" s="1"/>
      <c r="B80" s="1" t="s">
        <v>35</v>
      </c>
      <c r="C80" s="1"/>
      <c r="D80" s="1"/>
      <c r="E80" s="1"/>
      <c r="F80" s="1"/>
      <c r="G80" s="10"/>
      <c r="H80" s="10"/>
      <c r="I80" s="30">
        <f>I79-I78</f>
        <v>19.563967417345467</v>
      </c>
      <c r="J80" s="30">
        <f>+J79-J78</f>
        <v>-19.56396741734548</v>
      </c>
      <c r="K80" s="27"/>
    </row>
    <row r="81" spans="3:11" ht="12.75">
      <c r="C81" s="9"/>
      <c r="D81" s="9"/>
      <c r="E81" s="9"/>
      <c r="F81" s="9"/>
      <c r="G81" s="9"/>
      <c r="H81" s="9"/>
      <c r="I81" s="9"/>
      <c r="J81" s="9"/>
      <c r="K81" s="10"/>
    </row>
    <row r="82" spans="2:11" ht="12.75">
      <c r="B82" s="24" t="s">
        <v>60</v>
      </c>
      <c r="C82" s="9"/>
      <c r="D82" s="9"/>
      <c r="E82" s="9"/>
      <c r="F82" s="9"/>
      <c r="G82" s="9"/>
      <c r="H82" s="9"/>
      <c r="I82" s="9"/>
      <c r="J82" s="9"/>
      <c r="K82" s="10"/>
    </row>
    <row r="83" spans="3:11" s="12" customFormat="1" ht="11.25">
      <c r="C83" s="8"/>
      <c r="D83" s="8"/>
      <c r="E83" s="8"/>
      <c r="F83" s="8"/>
      <c r="G83" s="8"/>
      <c r="H83" s="8"/>
      <c r="I83" s="8"/>
      <c r="J83" s="8"/>
      <c r="K83" s="32"/>
    </row>
    <row r="84" spans="3:11" ht="12.75">
      <c r="C84" s="9"/>
      <c r="D84" s="9"/>
      <c r="E84" s="10" t="s">
        <v>7</v>
      </c>
      <c r="F84" s="10" t="s">
        <v>6</v>
      </c>
      <c r="G84" s="10" t="s">
        <v>0</v>
      </c>
      <c r="H84" s="9"/>
      <c r="I84" s="9"/>
      <c r="J84" s="9"/>
      <c r="K84" s="10"/>
    </row>
    <row r="85" spans="2:11" ht="12.75">
      <c r="B85" s="1" t="s">
        <v>46</v>
      </c>
      <c r="C85" s="9"/>
      <c r="D85" s="9"/>
      <c r="E85" s="10">
        <v>219</v>
      </c>
      <c r="F85" s="10">
        <v>420</v>
      </c>
      <c r="G85" s="10">
        <f>E85+F85</f>
        <v>639</v>
      </c>
      <c r="H85" s="10"/>
      <c r="I85" s="10"/>
      <c r="J85" s="10"/>
      <c r="K85" s="10" t="s">
        <v>47</v>
      </c>
    </row>
    <row r="86" spans="2:11" ht="12.75">
      <c r="B86" s="1" t="s">
        <v>48</v>
      </c>
      <c r="C86" s="9"/>
      <c r="D86" s="9"/>
      <c r="E86" s="10">
        <v>108</v>
      </c>
      <c r="F86" s="10">
        <v>106</v>
      </c>
      <c r="G86" s="10">
        <f>E86+F86</f>
        <v>214</v>
      </c>
      <c r="H86" s="10"/>
      <c r="I86" s="10"/>
      <c r="J86" s="10"/>
      <c r="K86" s="10" t="s">
        <v>49</v>
      </c>
    </row>
    <row r="87" spans="2:11" ht="12.75">
      <c r="B87" s="1" t="s">
        <v>50</v>
      </c>
      <c r="C87" s="9"/>
      <c r="D87" s="9"/>
      <c r="E87" s="10">
        <v>22</v>
      </c>
      <c r="F87" s="10">
        <v>32</v>
      </c>
      <c r="G87" s="10">
        <f>E87+F87</f>
        <v>54</v>
      </c>
      <c r="H87" s="10"/>
      <c r="I87" s="10"/>
      <c r="J87" s="10"/>
      <c r="K87" s="10">
        <v>3</v>
      </c>
    </row>
    <row r="88" spans="2:11" ht="12.75">
      <c r="B88" s="1" t="s">
        <v>51</v>
      </c>
      <c r="C88" s="9"/>
      <c r="D88" s="9"/>
      <c r="E88" s="10">
        <f>SUM(E85:E87)</f>
        <v>349</v>
      </c>
      <c r="F88" s="10">
        <f>SUM(F85:F87)</f>
        <v>558</v>
      </c>
      <c r="G88" s="10">
        <f>E88+F88</f>
        <v>907</v>
      </c>
      <c r="H88" s="10"/>
      <c r="I88" s="10"/>
      <c r="J88" s="10"/>
      <c r="K88" s="10"/>
    </row>
    <row r="89" spans="3:11" s="12" customFormat="1" ht="11.25">
      <c r="C89" s="8"/>
      <c r="D89" s="8"/>
      <c r="E89" s="8"/>
      <c r="F89" s="8"/>
      <c r="G89" s="8"/>
      <c r="H89" s="8"/>
      <c r="I89" s="8"/>
      <c r="J89" s="8"/>
      <c r="K89" s="32"/>
    </row>
    <row r="90" spans="2:11" ht="12.75">
      <c r="B90" s="24" t="s">
        <v>52</v>
      </c>
      <c r="C90" s="9"/>
      <c r="D90" s="9"/>
      <c r="E90" s="9"/>
      <c r="F90" s="9"/>
      <c r="G90" s="9"/>
      <c r="H90" s="9"/>
      <c r="I90" s="9"/>
      <c r="J90" s="9"/>
      <c r="K90" s="10"/>
    </row>
    <row r="91" spans="2:11" s="12" customFormat="1" ht="11.25">
      <c r="B91" s="37"/>
      <c r="C91" s="8"/>
      <c r="D91" s="8"/>
      <c r="E91" s="8"/>
      <c r="F91" s="8"/>
      <c r="G91" s="8"/>
      <c r="H91" s="8"/>
      <c r="I91" s="8"/>
      <c r="J91" s="8"/>
      <c r="K91" s="32"/>
    </row>
    <row r="92" spans="2:11" ht="12.75">
      <c r="B92" s="1" t="s">
        <v>55</v>
      </c>
      <c r="C92" s="9"/>
      <c r="D92" s="9"/>
      <c r="E92" s="10">
        <v>374</v>
      </c>
      <c r="F92" s="10">
        <v>533</v>
      </c>
      <c r="G92" s="10">
        <f>E92+F92</f>
        <v>907</v>
      </c>
      <c r="H92" s="10"/>
      <c r="I92" s="9"/>
      <c r="J92" s="9"/>
      <c r="K92" s="10" t="s">
        <v>53</v>
      </c>
    </row>
    <row r="93" spans="3:11" s="12" customFormat="1" ht="11.25">
      <c r="C93" s="8"/>
      <c r="D93" s="8"/>
      <c r="E93" s="32"/>
      <c r="F93" s="32"/>
      <c r="G93" s="32"/>
      <c r="H93" s="32"/>
      <c r="I93" s="8"/>
      <c r="J93" s="8"/>
      <c r="K93" s="32"/>
    </row>
    <row r="94" spans="2:11" ht="13.5" thickBot="1">
      <c r="B94" s="1" t="s">
        <v>54</v>
      </c>
      <c r="C94" s="9"/>
      <c r="D94" s="9"/>
      <c r="E94" s="20">
        <f>E92-E88</f>
        <v>25</v>
      </c>
      <c r="F94" s="20">
        <f>F92-F88</f>
        <v>-25</v>
      </c>
      <c r="G94" s="10"/>
      <c r="H94" s="10"/>
      <c r="I94" s="9"/>
      <c r="J94" s="9"/>
      <c r="K94" s="10"/>
    </row>
    <row r="95" spans="3:11" ht="12.75">
      <c r="C95" s="9"/>
      <c r="D95" s="9"/>
      <c r="E95" s="10"/>
      <c r="F95" s="10"/>
      <c r="G95" s="10"/>
      <c r="H95" s="10"/>
      <c r="I95" s="9"/>
      <c r="J95" s="9"/>
      <c r="K95" s="10"/>
    </row>
    <row r="96" spans="2:11" ht="12.75">
      <c r="B96" s="1" t="s">
        <v>61</v>
      </c>
      <c r="C96" s="9"/>
      <c r="D96" s="9"/>
      <c r="E96" s="10"/>
      <c r="F96" s="10"/>
      <c r="G96" s="10"/>
      <c r="H96" s="10"/>
      <c r="I96" s="9"/>
      <c r="J96" s="9"/>
      <c r="K96" s="10"/>
    </row>
    <row r="97" spans="2:11" ht="12.75">
      <c r="B97" s="1" t="s">
        <v>62</v>
      </c>
      <c r="C97" s="9"/>
      <c r="D97" s="9"/>
      <c r="E97" s="10"/>
      <c r="F97" s="10"/>
      <c r="G97" s="10"/>
      <c r="H97" s="10"/>
      <c r="I97" s="9"/>
      <c r="J97" s="9"/>
      <c r="K97" s="10"/>
    </row>
    <row r="98" spans="3:11" ht="12.75">
      <c r="C98" s="9"/>
      <c r="D98" s="9"/>
      <c r="E98" s="10"/>
      <c r="F98" s="10"/>
      <c r="G98" s="10"/>
      <c r="H98" s="10"/>
      <c r="I98" s="9"/>
      <c r="J98" s="9"/>
      <c r="K98" s="10"/>
    </row>
    <row r="99" spans="2:11" ht="12.75">
      <c r="B99" s="1" t="s">
        <v>56</v>
      </c>
      <c r="C99" s="9"/>
      <c r="D99" s="9"/>
      <c r="E99" s="10">
        <v>367</v>
      </c>
      <c r="F99" s="10">
        <v>540</v>
      </c>
      <c r="G99" s="10">
        <v>907</v>
      </c>
      <c r="H99" s="10"/>
      <c r="I99" s="9"/>
      <c r="J99" s="9"/>
      <c r="K99" s="10"/>
    </row>
    <row r="100" spans="2:11" ht="12.75">
      <c r="B100" s="1" t="s">
        <v>57</v>
      </c>
      <c r="C100" s="9"/>
      <c r="D100" s="9"/>
      <c r="E100" s="10">
        <v>375</v>
      </c>
      <c r="F100" s="10">
        <v>552</v>
      </c>
      <c r="G100" s="10">
        <f>E100+F100</f>
        <v>927</v>
      </c>
      <c r="H100" s="10"/>
      <c r="I100" s="9"/>
      <c r="J100" s="9"/>
      <c r="K100" s="10"/>
    </row>
    <row r="101" spans="3:11" ht="12.75">
      <c r="C101" s="9"/>
      <c r="D101" s="9"/>
      <c r="E101" s="10"/>
      <c r="F101" s="10"/>
      <c r="G101" s="10"/>
      <c r="H101" s="10"/>
      <c r="I101" s="9"/>
      <c r="J101" s="9"/>
      <c r="K101" s="10"/>
    </row>
    <row r="102" spans="2:11" ht="13.5" thickBot="1">
      <c r="B102" s="1" t="s">
        <v>58</v>
      </c>
      <c r="C102" s="9"/>
      <c r="D102" s="9"/>
      <c r="E102" s="20">
        <f>E88-E99</f>
        <v>-18</v>
      </c>
      <c r="F102" s="20">
        <f>F88-F99</f>
        <v>18</v>
      </c>
      <c r="G102" s="10"/>
      <c r="H102" s="10"/>
      <c r="I102" s="9"/>
      <c r="J102" s="9"/>
      <c r="K102" s="10"/>
    </row>
    <row r="103" spans="1:11" ht="15.75">
      <c r="A103" s="45" t="s">
        <v>18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.75">
      <c r="A104" s="42" t="s">
        <v>19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9:10" ht="12.75">
      <c r="I107" s="6"/>
      <c r="J107" s="6"/>
    </row>
    <row r="108" spans="9:11" ht="12.75">
      <c r="I108" s="6"/>
      <c r="J108" s="4"/>
      <c r="K108" s="4" t="s">
        <v>1</v>
      </c>
    </row>
    <row r="109" spans="1:11" ht="12.75">
      <c r="A109" s="7" t="s">
        <v>65</v>
      </c>
      <c r="G109" s="3"/>
      <c r="H109" s="3"/>
      <c r="I109" s="3"/>
      <c r="J109" s="4"/>
      <c r="K109" s="27"/>
    </row>
    <row r="110" spans="2:11" ht="12.75">
      <c r="B110" s="12"/>
      <c r="G110" s="41" t="s">
        <v>9</v>
      </c>
      <c r="H110" s="41"/>
      <c r="I110" s="41" t="s">
        <v>8</v>
      </c>
      <c r="J110" s="41"/>
      <c r="K110" s="27"/>
    </row>
    <row r="111" spans="2:11" ht="12.75">
      <c r="B111" s="12"/>
      <c r="G111" s="10" t="s">
        <v>7</v>
      </c>
      <c r="H111" s="10" t="s">
        <v>6</v>
      </c>
      <c r="I111" s="10" t="s">
        <v>7</v>
      </c>
      <c r="J111" s="10" t="s">
        <v>6</v>
      </c>
      <c r="K111" s="27"/>
    </row>
    <row r="112" spans="2:11" ht="12.75">
      <c r="B112" s="1" t="s">
        <v>22</v>
      </c>
      <c r="C112" s="12"/>
      <c r="G112" s="3"/>
      <c r="H112" s="3"/>
      <c r="I112" s="3"/>
      <c r="J112" s="3"/>
      <c r="K112" s="27"/>
    </row>
    <row r="113" spans="2:11" ht="12.75">
      <c r="B113" s="1" t="s">
        <v>23</v>
      </c>
      <c r="C113" s="12"/>
      <c r="D113" s="15" t="s">
        <v>13</v>
      </c>
      <c r="G113" s="10">
        <v>8</v>
      </c>
      <c r="H113" s="10"/>
      <c r="I113" s="10">
        <v>24</v>
      </c>
      <c r="J113" s="10"/>
      <c r="K113" s="27" t="s">
        <v>38</v>
      </c>
    </row>
    <row r="114" spans="2:11" ht="12.75">
      <c r="B114" s="1" t="s">
        <v>23</v>
      </c>
      <c r="C114" s="12"/>
      <c r="D114" s="15" t="s">
        <v>2</v>
      </c>
      <c r="G114" s="10"/>
      <c r="H114" s="10"/>
      <c r="I114" s="10">
        <v>24</v>
      </c>
      <c r="J114" s="10"/>
      <c r="K114" s="27"/>
    </row>
    <row r="115" spans="2:11" ht="12.75">
      <c r="B115" s="1" t="s">
        <v>24</v>
      </c>
      <c r="C115" s="12"/>
      <c r="D115" s="15" t="s">
        <v>2</v>
      </c>
      <c r="G115" s="10">
        <v>-11</v>
      </c>
      <c r="H115" s="10"/>
      <c r="I115" s="10">
        <v>-44</v>
      </c>
      <c r="J115" s="10"/>
      <c r="K115" s="27" t="s">
        <v>38</v>
      </c>
    </row>
    <row r="116" spans="2:11" ht="12.75">
      <c r="B116" s="1" t="s">
        <v>36</v>
      </c>
      <c r="D116" s="15" t="s">
        <v>2</v>
      </c>
      <c r="G116" s="10">
        <v>11</v>
      </c>
      <c r="H116" s="10"/>
      <c r="I116" s="10">
        <v>44</v>
      </c>
      <c r="J116" s="10"/>
      <c r="K116" s="27" t="s">
        <v>38</v>
      </c>
    </row>
    <row r="117" spans="2:11" ht="12.75">
      <c r="B117" s="1" t="s">
        <v>25</v>
      </c>
      <c r="D117" s="15" t="s">
        <v>2</v>
      </c>
      <c r="G117" s="10"/>
      <c r="H117" s="10">
        <v>10</v>
      </c>
      <c r="I117" s="10"/>
      <c r="J117" s="10">
        <v>20</v>
      </c>
      <c r="K117" s="27" t="s">
        <v>38</v>
      </c>
    </row>
    <row r="118" spans="2:11" ht="12.75">
      <c r="B118" s="1" t="s">
        <v>25</v>
      </c>
      <c r="D118" s="15" t="s">
        <v>3</v>
      </c>
      <c r="G118" s="10"/>
      <c r="H118" s="10"/>
      <c r="I118" s="10"/>
      <c r="J118" s="10">
        <v>20</v>
      </c>
      <c r="K118" s="27"/>
    </row>
    <row r="119" spans="2:11" ht="12.75">
      <c r="B119" s="1" t="s">
        <v>26</v>
      </c>
      <c r="D119" s="15" t="s">
        <v>3</v>
      </c>
      <c r="G119" s="10"/>
      <c r="H119" s="10">
        <v>5</v>
      </c>
      <c r="I119" s="10"/>
      <c r="J119" s="10">
        <v>30</v>
      </c>
      <c r="K119" s="27">
        <v>3</v>
      </c>
    </row>
    <row r="120" spans="2:11" ht="12.75">
      <c r="B120" s="1" t="s">
        <v>66</v>
      </c>
      <c r="D120" s="15" t="s">
        <v>3</v>
      </c>
      <c r="G120" s="10">
        <v>3</v>
      </c>
      <c r="H120" s="10"/>
      <c r="I120" s="10">
        <v>9</v>
      </c>
      <c r="J120" s="10"/>
      <c r="K120" s="27">
        <v>3</v>
      </c>
    </row>
    <row r="121" spans="2:11" ht="12.75">
      <c r="B121" s="1" t="s">
        <v>27</v>
      </c>
      <c r="D121" s="15" t="s">
        <v>3</v>
      </c>
      <c r="G121" s="10">
        <v>3</v>
      </c>
      <c r="H121" s="10"/>
      <c r="I121" s="10">
        <v>6</v>
      </c>
      <c r="J121" s="10"/>
      <c r="K121" s="27">
        <v>3</v>
      </c>
    </row>
    <row r="122" spans="2:11" ht="12.75">
      <c r="B122" s="1" t="s">
        <v>66</v>
      </c>
      <c r="D122" s="15" t="s">
        <v>4</v>
      </c>
      <c r="G122" s="10"/>
      <c r="H122" s="10"/>
      <c r="I122" s="10">
        <v>9</v>
      </c>
      <c r="J122" s="10"/>
      <c r="K122" s="27"/>
    </row>
    <row r="123" spans="2:11" ht="12.75">
      <c r="B123" s="1" t="s">
        <v>27</v>
      </c>
      <c r="D123" s="15" t="s">
        <v>4</v>
      </c>
      <c r="G123" s="10"/>
      <c r="H123" s="10"/>
      <c r="I123" s="10">
        <v>6</v>
      </c>
      <c r="J123" s="10"/>
      <c r="K123" s="27"/>
    </row>
    <row r="124" spans="2:11" ht="12.75">
      <c r="B124" s="1" t="s">
        <v>28</v>
      </c>
      <c r="D124" s="15" t="s">
        <v>4</v>
      </c>
      <c r="G124" s="10"/>
      <c r="H124" s="10">
        <v>6</v>
      </c>
      <c r="I124" s="10"/>
      <c r="J124" s="10">
        <v>18</v>
      </c>
      <c r="K124" s="27">
        <v>3</v>
      </c>
    </row>
    <row r="125" spans="2:11" ht="12.75">
      <c r="B125" s="1" t="s">
        <v>28</v>
      </c>
      <c r="D125" s="15" t="s">
        <v>5</v>
      </c>
      <c r="G125" s="10"/>
      <c r="H125" s="10"/>
      <c r="I125" s="10"/>
      <c r="J125" s="10">
        <v>18</v>
      </c>
      <c r="K125" s="27"/>
    </row>
    <row r="126" spans="2:11" ht="12.75">
      <c r="B126" s="1" t="s">
        <v>66</v>
      </c>
      <c r="D126" s="15" t="s">
        <v>5</v>
      </c>
      <c r="G126" s="10">
        <v>5</v>
      </c>
      <c r="H126" s="10"/>
      <c r="I126" s="10">
        <v>30</v>
      </c>
      <c r="J126" s="10"/>
      <c r="K126" s="27">
        <v>3</v>
      </c>
    </row>
    <row r="127" spans="7:11" ht="12.75">
      <c r="G127" s="11">
        <f>SUM(G113:G126)</f>
        <v>19</v>
      </c>
      <c r="H127" s="11">
        <f>SUM(H113:H126)</f>
        <v>21</v>
      </c>
      <c r="I127" s="11">
        <f>SUM(I113:I126)</f>
        <v>108</v>
      </c>
      <c r="J127" s="11">
        <f>SUM(J113:J126)</f>
        <v>106</v>
      </c>
      <c r="K127" s="27"/>
    </row>
    <row r="128" spans="1:11" ht="12.75">
      <c r="A128" s="18"/>
      <c r="B128" s="18"/>
      <c r="C128" s="18"/>
      <c r="D128" s="18"/>
      <c r="E128" s="18"/>
      <c r="F128" s="18"/>
      <c r="G128" s="10"/>
      <c r="H128" s="10"/>
      <c r="I128" s="10"/>
      <c r="J128" s="10"/>
      <c r="K128" s="28"/>
    </row>
    <row r="129" spans="1:11" ht="12.75">
      <c r="A129" s="18"/>
      <c r="B129" s="18" t="s">
        <v>29</v>
      </c>
      <c r="C129" s="18"/>
      <c r="D129" s="18"/>
      <c r="E129" s="18"/>
      <c r="F129" s="18"/>
      <c r="G129" s="10"/>
      <c r="H129" s="10"/>
      <c r="I129" s="10"/>
      <c r="J129" s="10"/>
      <c r="K129" s="28"/>
    </row>
    <row r="130" spans="1:11" ht="12.75">
      <c r="A130" s="18"/>
      <c r="B130" s="18" t="s">
        <v>30</v>
      </c>
      <c r="C130" s="18"/>
      <c r="D130" s="29" t="s">
        <v>3</v>
      </c>
      <c r="E130" s="18"/>
      <c r="F130" s="18"/>
      <c r="G130" s="10"/>
      <c r="H130" s="10"/>
      <c r="I130" s="10"/>
      <c r="J130" s="10">
        <v>20</v>
      </c>
      <c r="K130" s="28" t="s">
        <v>44</v>
      </c>
    </row>
    <row r="131" spans="1:11" ht="12.75">
      <c r="A131" s="18"/>
      <c r="B131" s="1" t="s">
        <v>37</v>
      </c>
      <c r="C131" s="18"/>
      <c r="D131" s="29" t="s">
        <v>4</v>
      </c>
      <c r="E131" s="18"/>
      <c r="F131" s="18"/>
      <c r="G131" s="10"/>
      <c r="H131" s="12"/>
      <c r="I131" s="10">
        <v>22</v>
      </c>
      <c r="J131" s="10"/>
      <c r="K131" s="28" t="s">
        <v>44</v>
      </c>
    </row>
    <row r="132" spans="1:11" ht="12.75">
      <c r="A132" s="18"/>
      <c r="B132" s="18" t="s">
        <v>31</v>
      </c>
      <c r="C132" s="18"/>
      <c r="D132" s="29" t="s">
        <v>5</v>
      </c>
      <c r="E132" s="18"/>
      <c r="F132" s="18"/>
      <c r="G132" s="10"/>
      <c r="H132" s="10"/>
      <c r="I132" s="10"/>
      <c r="J132" s="10">
        <v>12</v>
      </c>
      <c r="K132" s="28" t="s">
        <v>44</v>
      </c>
    </row>
    <row r="133" spans="1:11" ht="12.75">
      <c r="A133" s="18"/>
      <c r="B133" s="18"/>
      <c r="C133" s="18"/>
      <c r="D133" s="18"/>
      <c r="E133" s="18"/>
      <c r="F133" s="18"/>
      <c r="G133" s="11"/>
      <c r="H133" s="11"/>
      <c r="I133" s="11">
        <f>SUM(I130:I132)</f>
        <v>22</v>
      </c>
      <c r="J133" s="11">
        <f>SUM(J130:J132)</f>
        <v>32</v>
      </c>
      <c r="K133" s="28"/>
    </row>
    <row r="134" spans="1:11" ht="12.75">
      <c r="A134" s="18"/>
      <c r="B134" s="18"/>
      <c r="C134" s="18"/>
      <c r="D134" s="18"/>
      <c r="E134" s="18"/>
      <c r="F134" s="18"/>
      <c r="G134" s="10"/>
      <c r="H134" s="10"/>
      <c r="I134" s="10"/>
      <c r="J134" s="10"/>
      <c r="K134" s="28"/>
    </row>
    <row r="135" spans="1:11" ht="12.75">
      <c r="A135" s="18"/>
      <c r="B135" s="18"/>
      <c r="C135" s="18"/>
      <c r="D135" s="18"/>
      <c r="E135" s="18"/>
      <c r="F135" s="18"/>
      <c r="G135" s="22">
        <f>+G127+G133</f>
        <v>19</v>
      </c>
      <c r="H135" s="22">
        <f>+H127+H133</f>
        <v>21</v>
      </c>
      <c r="I135" s="22">
        <f>+I127+I133</f>
        <v>130</v>
      </c>
      <c r="J135" s="22">
        <f>+J127+J133</f>
        <v>138</v>
      </c>
      <c r="K135" s="28"/>
    </row>
    <row r="136" spans="1:11" ht="12.75">
      <c r="A136" s="18"/>
      <c r="B136" s="18"/>
      <c r="C136" s="18"/>
      <c r="D136" s="18"/>
      <c r="E136" s="18"/>
      <c r="F136" s="18"/>
      <c r="G136" s="21"/>
      <c r="H136" s="21"/>
      <c r="I136" s="43">
        <f>+I135+J135</f>
        <v>268</v>
      </c>
      <c r="J136" s="44"/>
      <c r="K136" s="28"/>
    </row>
    <row r="137" spans="1:11" ht="12.75">
      <c r="A137" s="18"/>
      <c r="B137" s="18"/>
      <c r="C137" s="18"/>
      <c r="D137" s="18"/>
      <c r="E137" s="18"/>
      <c r="F137" s="18"/>
      <c r="G137" s="21"/>
      <c r="H137" s="21"/>
      <c r="I137" s="23"/>
      <c r="J137" s="23"/>
      <c r="K137" s="28"/>
    </row>
    <row r="138" spans="1:11" ht="12.75">
      <c r="A138" s="18"/>
      <c r="B138" s="18" t="s">
        <v>63</v>
      </c>
      <c r="C138" s="18"/>
      <c r="D138" s="29" t="s">
        <v>13</v>
      </c>
      <c r="E138" s="18"/>
      <c r="F138" s="18"/>
      <c r="G138" s="10">
        <f>+G113</f>
        <v>8</v>
      </c>
      <c r="H138" s="10">
        <f>+H113</f>
        <v>0</v>
      </c>
      <c r="I138" s="10">
        <f>+I113</f>
        <v>24</v>
      </c>
      <c r="J138" s="10">
        <f>+J113</f>
        <v>0</v>
      </c>
      <c r="K138" s="28"/>
    </row>
    <row r="139" spans="1:11" ht="12.75">
      <c r="A139" s="18"/>
      <c r="B139" s="18"/>
      <c r="C139" s="18"/>
      <c r="D139" s="29" t="s">
        <v>2</v>
      </c>
      <c r="E139" s="18"/>
      <c r="F139" s="18"/>
      <c r="G139" s="10">
        <f>+G115+G116+G117+G114</f>
        <v>0</v>
      </c>
      <c r="H139" s="10">
        <f>+H115+H116+H117+H114</f>
        <v>10</v>
      </c>
      <c r="I139" s="10">
        <f>+I115+I116+I117+I114</f>
        <v>24</v>
      </c>
      <c r="J139" s="10">
        <f>+J115+J116+J117+J114</f>
        <v>20</v>
      </c>
      <c r="K139" s="28"/>
    </row>
    <row r="140" spans="1:11" ht="12.75">
      <c r="A140" s="18"/>
      <c r="B140" s="18"/>
      <c r="C140" s="18"/>
      <c r="D140" s="29" t="s">
        <v>3</v>
      </c>
      <c r="E140" s="18"/>
      <c r="F140" s="18"/>
      <c r="G140" s="10">
        <f>+G119+G120+G121+G130+G118</f>
        <v>6</v>
      </c>
      <c r="H140" s="10">
        <f>+H119+H120+H121+H130+H118</f>
        <v>5</v>
      </c>
      <c r="I140" s="10">
        <f>+I119+I120+I121+I130+I118</f>
        <v>15</v>
      </c>
      <c r="J140" s="10">
        <f>+J119+J120+J121+J130+J118</f>
        <v>70</v>
      </c>
      <c r="K140" s="28"/>
    </row>
    <row r="141" spans="1:11" ht="12.75">
      <c r="A141" s="18"/>
      <c r="B141" s="18"/>
      <c r="C141" s="18"/>
      <c r="D141" s="29" t="s">
        <v>4</v>
      </c>
      <c r="E141" s="18"/>
      <c r="F141" s="18"/>
      <c r="G141" s="10">
        <f>+G124+G131+G122+G123</f>
        <v>0</v>
      </c>
      <c r="H141" s="10">
        <f>+H124+H131+H122+H123</f>
        <v>6</v>
      </c>
      <c r="I141" s="10">
        <f>+I124+I131+I122+I123</f>
        <v>37</v>
      </c>
      <c r="J141" s="10">
        <f>+J124+J131+J122+J123</f>
        <v>18</v>
      </c>
      <c r="K141" s="28"/>
    </row>
    <row r="142" spans="1:11" ht="12.75">
      <c r="A142" s="18"/>
      <c r="B142" s="18"/>
      <c r="C142" s="18"/>
      <c r="D142" s="29" t="s">
        <v>5</v>
      </c>
      <c r="E142" s="18"/>
      <c r="F142" s="18"/>
      <c r="G142" s="10">
        <f>+G125+G126+G132</f>
        <v>5</v>
      </c>
      <c r="H142" s="10">
        <f>+H125+H126+H132</f>
        <v>0</v>
      </c>
      <c r="I142" s="10">
        <f>+I125+I126+I132</f>
        <v>30</v>
      </c>
      <c r="J142" s="10">
        <f>+J125+J126+J132</f>
        <v>30</v>
      </c>
      <c r="K142" s="28"/>
    </row>
    <row r="143" spans="1:11" ht="13.5" thickBot="1">
      <c r="A143" s="18"/>
      <c r="B143" s="18"/>
      <c r="C143" s="18"/>
      <c r="D143" s="18"/>
      <c r="E143" s="18"/>
      <c r="F143" s="18"/>
      <c r="G143" s="30">
        <f>SUM(G138:G142)</f>
        <v>19</v>
      </c>
      <c r="H143" s="30">
        <f>SUM(H138:H142)</f>
        <v>21</v>
      </c>
      <c r="I143" s="30">
        <f>SUM(I138:I142)</f>
        <v>130</v>
      </c>
      <c r="J143" s="30">
        <f>SUM(J138:J142)</f>
        <v>138</v>
      </c>
      <c r="K143" s="28"/>
    </row>
    <row r="144" spans="2:11" ht="12.75">
      <c r="B144" s="1" t="s">
        <v>32</v>
      </c>
      <c r="G144" s="10"/>
      <c r="H144" s="10"/>
      <c r="I144" s="10"/>
      <c r="J144" s="10"/>
      <c r="K144" s="27"/>
    </row>
    <row r="145" spans="2:11" ht="12.75">
      <c r="B145" s="1" t="s">
        <v>33</v>
      </c>
      <c r="C145" s="9">
        <f>+I135+J135</f>
        <v>268</v>
      </c>
      <c r="D145" s="41" t="s">
        <v>43</v>
      </c>
      <c r="E145" s="41"/>
      <c r="F145" s="41"/>
      <c r="G145" s="10"/>
      <c r="H145" s="10"/>
      <c r="I145" s="10">
        <f>(+G11/$J$11)*$C$78</f>
        <v>110.43603258265453</v>
      </c>
      <c r="J145" s="10">
        <f>(+H11/$J$11)*$C$78</f>
        <v>157.56396741734548</v>
      </c>
      <c r="K145" s="27" t="s">
        <v>39</v>
      </c>
    </row>
    <row r="146" spans="2:11" ht="12.75">
      <c r="B146" s="1" t="s">
        <v>34</v>
      </c>
      <c r="G146" s="10"/>
      <c r="H146" s="10"/>
      <c r="I146" s="10">
        <f>+I135</f>
        <v>130</v>
      </c>
      <c r="J146" s="10">
        <f>+J135</f>
        <v>138</v>
      </c>
      <c r="K146" s="27"/>
    </row>
    <row r="147" spans="7:11" ht="12.75">
      <c r="G147" s="10"/>
      <c r="H147" s="10"/>
      <c r="I147" s="10"/>
      <c r="J147" s="10"/>
      <c r="K147" s="27"/>
    </row>
    <row r="148" spans="2:11" ht="13.5" thickBot="1">
      <c r="B148" s="1" t="s">
        <v>35</v>
      </c>
      <c r="G148" s="10"/>
      <c r="H148" s="10"/>
      <c r="I148" s="20">
        <f>I146-I145</f>
        <v>19.563967417345467</v>
      </c>
      <c r="J148" s="20">
        <f>+J146-J145</f>
        <v>-19.56396741734548</v>
      </c>
      <c r="K148" s="27"/>
    </row>
    <row r="149" spans="7:11" ht="12.75">
      <c r="G149" s="10"/>
      <c r="H149" s="10"/>
      <c r="I149" s="10"/>
      <c r="J149" s="21"/>
      <c r="K149" s="27"/>
    </row>
    <row r="150" spans="1:11" ht="12.75">
      <c r="A150" s="38"/>
      <c r="B150" s="38"/>
      <c r="C150" s="39"/>
      <c r="D150" s="39"/>
      <c r="E150" s="39"/>
      <c r="F150" s="39"/>
      <c r="G150" s="39"/>
      <c r="H150" s="39"/>
      <c r="I150" s="39"/>
      <c r="J150" s="39"/>
      <c r="K150" s="25"/>
    </row>
    <row r="151" spans="1:11" ht="12.75">
      <c r="A151" s="38"/>
      <c r="B151" s="40"/>
      <c r="C151" s="39"/>
      <c r="D151" s="39"/>
      <c r="E151" s="39"/>
      <c r="F151" s="39"/>
      <c r="G151" s="39"/>
      <c r="H151" s="39"/>
      <c r="I151" s="39"/>
      <c r="J151" s="39"/>
      <c r="K151" s="25"/>
    </row>
    <row r="152" spans="1:11" ht="12.75">
      <c r="A152" s="38"/>
      <c r="B152" s="38"/>
      <c r="C152" s="39"/>
      <c r="D152" s="39"/>
      <c r="E152" s="39"/>
      <c r="F152" s="39"/>
      <c r="G152" s="39"/>
      <c r="H152" s="39"/>
      <c r="I152" s="39"/>
      <c r="J152" s="39"/>
      <c r="K152" s="25"/>
    </row>
    <row r="153" spans="1:11" ht="12.75">
      <c r="A153" s="38"/>
      <c r="B153" s="38"/>
      <c r="C153" s="39"/>
      <c r="D153" s="39"/>
      <c r="E153" s="25"/>
      <c r="F153" s="25"/>
      <c r="G153" s="25"/>
      <c r="H153" s="39"/>
      <c r="I153" s="39"/>
      <c r="J153" s="39"/>
      <c r="K153" s="25"/>
    </row>
    <row r="154" spans="1:11" ht="12.75">
      <c r="A154" s="38"/>
      <c r="B154" s="38"/>
      <c r="C154" s="39"/>
      <c r="D154" s="39"/>
      <c r="E154" s="25"/>
      <c r="F154" s="25"/>
      <c r="G154" s="25"/>
      <c r="H154" s="25"/>
      <c r="I154" s="25"/>
      <c r="J154" s="25"/>
      <c r="K154" s="25"/>
    </row>
    <row r="155" spans="1:11" ht="12.75">
      <c r="A155" s="38"/>
      <c r="B155" s="38"/>
      <c r="C155" s="39"/>
      <c r="D155" s="39"/>
      <c r="E155" s="25"/>
      <c r="F155" s="25"/>
      <c r="G155" s="25"/>
      <c r="H155" s="25"/>
      <c r="I155" s="25"/>
      <c r="J155" s="25"/>
      <c r="K155" s="25"/>
    </row>
    <row r="156" spans="1:11" ht="12.75">
      <c r="A156" s="38"/>
      <c r="B156" s="38"/>
      <c r="C156" s="39"/>
      <c r="D156" s="39"/>
      <c r="E156" s="25"/>
      <c r="F156" s="25"/>
      <c r="G156" s="25"/>
      <c r="H156" s="25"/>
      <c r="I156" s="25"/>
      <c r="J156" s="25"/>
      <c r="K156" s="25"/>
    </row>
    <row r="157" spans="1:11" ht="12.75">
      <c r="A157" s="38"/>
      <c r="B157" s="38"/>
      <c r="C157" s="39"/>
      <c r="D157" s="39"/>
      <c r="E157" s="25"/>
      <c r="F157" s="25"/>
      <c r="G157" s="25"/>
      <c r="H157" s="25"/>
      <c r="I157" s="25"/>
      <c r="J157" s="25"/>
      <c r="K157" s="25"/>
    </row>
    <row r="158" spans="1:11" ht="12.75">
      <c r="A158" s="38"/>
      <c r="B158" s="38"/>
      <c r="C158" s="39"/>
      <c r="D158" s="39"/>
      <c r="E158" s="39"/>
      <c r="F158" s="39"/>
      <c r="G158" s="39"/>
      <c r="H158" s="39"/>
      <c r="I158" s="39"/>
      <c r="J158" s="39"/>
      <c r="K158" s="25"/>
    </row>
    <row r="159" spans="1:11" ht="12.75">
      <c r="A159" s="38"/>
      <c r="B159" s="40"/>
      <c r="C159" s="39"/>
      <c r="D159" s="39"/>
      <c r="E159" s="39"/>
      <c r="F159" s="39"/>
      <c r="G159" s="39"/>
      <c r="H159" s="39"/>
      <c r="I159" s="39"/>
      <c r="J159" s="39"/>
      <c r="K159" s="25"/>
    </row>
    <row r="160" spans="1:11" ht="12.75">
      <c r="A160" s="38"/>
      <c r="B160" s="40"/>
      <c r="C160" s="39"/>
      <c r="D160" s="39"/>
      <c r="E160" s="39"/>
      <c r="F160" s="39"/>
      <c r="G160" s="39"/>
      <c r="H160" s="39"/>
      <c r="I160" s="39"/>
      <c r="J160" s="39"/>
      <c r="K160" s="25"/>
    </row>
    <row r="161" spans="1:11" ht="12.75">
      <c r="A161" s="38"/>
      <c r="B161" s="38"/>
      <c r="C161" s="39"/>
      <c r="D161" s="39"/>
      <c r="E161" s="25"/>
      <c r="F161" s="25"/>
      <c r="G161" s="25"/>
      <c r="H161" s="25"/>
      <c r="I161" s="39"/>
      <c r="J161" s="39"/>
      <c r="K161" s="25"/>
    </row>
    <row r="162" spans="1:11" ht="12.75">
      <c r="A162" s="38"/>
      <c r="B162" s="38"/>
      <c r="C162" s="39"/>
      <c r="D162" s="39"/>
      <c r="E162" s="25"/>
      <c r="F162" s="25"/>
      <c r="G162" s="25"/>
      <c r="H162" s="25"/>
      <c r="I162" s="39"/>
      <c r="J162" s="39"/>
      <c r="K162" s="25"/>
    </row>
    <row r="163" spans="1:11" ht="12.75">
      <c r="A163" s="38"/>
      <c r="B163" s="38"/>
      <c r="C163" s="39"/>
      <c r="D163" s="39"/>
      <c r="E163" s="23"/>
      <c r="F163" s="23"/>
      <c r="G163" s="25"/>
      <c r="H163" s="25"/>
      <c r="I163" s="39"/>
      <c r="J163" s="39"/>
      <c r="K163" s="25"/>
    </row>
    <row r="164" spans="1:11" ht="12.75">
      <c r="A164" s="38"/>
      <c r="B164" s="38"/>
      <c r="C164" s="39"/>
      <c r="D164" s="39"/>
      <c r="E164" s="25"/>
      <c r="F164" s="25"/>
      <c r="G164" s="25"/>
      <c r="H164" s="25"/>
      <c r="I164" s="39"/>
      <c r="J164" s="39"/>
      <c r="K164" s="25"/>
    </row>
    <row r="165" spans="1:11" ht="12.75">
      <c r="A165" s="38"/>
      <c r="B165" s="38"/>
      <c r="C165" s="39"/>
      <c r="D165" s="39"/>
      <c r="E165" s="25"/>
      <c r="F165" s="25"/>
      <c r="G165" s="25"/>
      <c r="H165" s="25"/>
      <c r="I165" s="39"/>
      <c r="J165" s="39"/>
      <c r="K165" s="25"/>
    </row>
    <row r="166" spans="1:11" ht="12.75">
      <c r="A166" s="38"/>
      <c r="B166" s="38"/>
      <c r="C166" s="39"/>
      <c r="D166" s="39"/>
      <c r="E166" s="25"/>
      <c r="F166" s="25"/>
      <c r="G166" s="25"/>
      <c r="H166" s="25"/>
      <c r="I166" s="39"/>
      <c r="J166" s="39"/>
      <c r="K166" s="25"/>
    </row>
    <row r="167" spans="1:11" ht="12.75">
      <c r="A167" s="38"/>
      <c r="B167" s="38"/>
      <c r="C167" s="39"/>
      <c r="D167" s="39"/>
      <c r="E167" s="25"/>
      <c r="F167" s="25"/>
      <c r="G167" s="25"/>
      <c r="H167" s="25"/>
      <c r="I167" s="39"/>
      <c r="J167" s="39"/>
      <c r="K167" s="25"/>
    </row>
    <row r="168" spans="1:11" ht="12.75">
      <c r="A168" s="38"/>
      <c r="B168" s="38"/>
      <c r="C168" s="39"/>
      <c r="D168" s="39"/>
      <c r="E168" s="25"/>
      <c r="F168" s="25"/>
      <c r="G168" s="25"/>
      <c r="H168" s="25"/>
      <c r="I168" s="39"/>
      <c r="J168" s="39"/>
      <c r="K168" s="25"/>
    </row>
    <row r="169" spans="1:11" ht="12.75">
      <c r="A169" s="38"/>
      <c r="B169" s="38"/>
      <c r="C169" s="39"/>
      <c r="D169" s="39"/>
      <c r="E169" s="25"/>
      <c r="F169" s="25"/>
      <c r="G169" s="25"/>
      <c r="H169" s="25"/>
      <c r="I169" s="39"/>
      <c r="J169" s="39"/>
      <c r="K169" s="25"/>
    </row>
    <row r="170" spans="1:11" ht="12.75">
      <c r="A170" s="38"/>
      <c r="B170" s="38"/>
      <c r="C170" s="39"/>
      <c r="D170" s="39"/>
      <c r="E170" s="25"/>
      <c r="F170" s="25"/>
      <c r="G170" s="25"/>
      <c r="H170" s="25"/>
      <c r="I170" s="39"/>
      <c r="J170" s="39"/>
      <c r="K170" s="25"/>
    </row>
    <row r="171" spans="1:11" ht="12.75">
      <c r="A171" s="38"/>
      <c r="B171" s="38"/>
      <c r="C171" s="39"/>
      <c r="D171" s="39"/>
      <c r="E171" s="23"/>
      <c r="F171" s="23"/>
      <c r="G171" s="25"/>
      <c r="H171" s="25"/>
      <c r="I171" s="39"/>
      <c r="J171" s="39"/>
      <c r="K171" s="25"/>
    </row>
    <row r="172" spans="1:11" ht="12.75">
      <c r="A172" s="38"/>
      <c r="B172" s="38"/>
      <c r="C172" s="39"/>
      <c r="D172" s="39"/>
      <c r="E172" s="39"/>
      <c r="F172" s="39"/>
      <c r="G172" s="39"/>
      <c r="H172" s="39"/>
      <c r="I172" s="39"/>
      <c r="J172" s="39"/>
      <c r="K172" s="25"/>
    </row>
    <row r="173" spans="3:11" ht="12.75">
      <c r="C173" s="9"/>
      <c r="D173" s="9"/>
      <c r="E173" s="9"/>
      <c r="F173" s="9"/>
      <c r="G173" s="9"/>
      <c r="H173" s="9"/>
      <c r="I173" s="9"/>
      <c r="J173" s="9"/>
      <c r="K173" s="10"/>
    </row>
    <row r="174" spans="3:11" ht="12.75">
      <c r="C174" s="9"/>
      <c r="D174" s="9"/>
      <c r="E174" s="9"/>
      <c r="F174" s="9"/>
      <c r="G174" s="9"/>
      <c r="H174" s="9"/>
      <c r="I174" s="9"/>
      <c r="J174" s="9"/>
      <c r="K174" s="10"/>
    </row>
    <row r="175" spans="3:11" ht="12.75">
      <c r="C175" s="9"/>
      <c r="D175" s="9"/>
      <c r="E175" s="9"/>
      <c r="F175" s="9"/>
      <c r="G175" s="9"/>
      <c r="H175" s="9"/>
      <c r="I175" s="9"/>
      <c r="J175" s="9"/>
      <c r="K175" s="10"/>
    </row>
    <row r="176" spans="3:11" ht="12.75">
      <c r="C176" s="9"/>
      <c r="D176" s="9"/>
      <c r="E176" s="9"/>
      <c r="F176" s="9"/>
      <c r="G176" s="9"/>
      <c r="H176" s="9"/>
      <c r="I176" s="9"/>
      <c r="J176" s="9"/>
      <c r="K176" s="10"/>
    </row>
    <row r="177" spans="3:11" ht="12.75">
      <c r="C177" s="9"/>
      <c r="D177" s="9"/>
      <c r="E177" s="9"/>
      <c r="F177" s="9"/>
      <c r="G177" s="9"/>
      <c r="H177" s="9"/>
      <c r="I177" s="9"/>
      <c r="J177" s="9"/>
      <c r="K177" s="10"/>
    </row>
    <row r="178" spans="3:11" ht="12.75">
      <c r="C178" s="9"/>
      <c r="D178" s="9"/>
      <c r="E178" s="9"/>
      <c r="F178" s="9"/>
      <c r="G178" s="9"/>
      <c r="H178" s="9"/>
      <c r="I178" s="9"/>
      <c r="J178" s="9"/>
      <c r="K178" s="10"/>
    </row>
    <row r="179" spans="3:11" ht="12.75">
      <c r="C179" s="9"/>
      <c r="D179" s="9"/>
      <c r="E179" s="9"/>
      <c r="F179" s="9"/>
      <c r="G179" s="9"/>
      <c r="H179" s="9"/>
      <c r="I179" s="9"/>
      <c r="J179" s="9"/>
      <c r="K179" s="10"/>
    </row>
    <row r="180" spans="3:11" ht="12.75">
      <c r="C180" s="9"/>
      <c r="D180" s="9"/>
      <c r="E180" s="9"/>
      <c r="F180" s="9"/>
      <c r="G180" s="9"/>
      <c r="H180" s="9"/>
      <c r="I180" s="9"/>
      <c r="J180" s="9"/>
      <c r="K180" s="10"/>
    </row>
    <row r="181" spans="3:11" ht="12.75">
      <c r="C181" s="9"/>
      <c r="D181" s="9"/>
      <c r="E181" s="9"/>
      <c r="F181" s="9"/>
      <c r="G181" s="9"/>
      <c r="H181" s="9"/>
      <c r="I181" s="9"/>
      <c r="J181" s="9"/>
      <c r="K181" s="10"/>
    </row>
    <row r="182" spans="3:11" ht="12.75">
      <c r="C182" s="9"/>
      <c r="D182" s="9"/>
      <c r="E182" s="9"/>
      <c r="F182" s="9"/>
      <c r="G182" s="9"/>
      <c r="H182" s="9"/>
      <c r="I182" s="9"/>
      <c r="J182" s="9"/>
      <c r="K182" s="10"/>
    </row>
    <row r="183" spans="3:11" ht="12.75">
      <c r="C183" s="9"/>
      <c r="D183" s="9"/>
      <c r="E183" s="9"/>
      <c r="F183" s="9"/>
      <c r="G183" s="9"/>
      <c r="H183" s="9"/>
      <c r="I183" s="9"/>
      <c r="J183" s="9"/>
      <c r="K183" s="10"/>
    </row>
    <row r="184" spans="3:11" ht="12.75">
      <c r="C184" s="9"/>
      <c r="D184" s="9"/>
      <c r="E184" s="9"/>
      <c r="F184" s="9"/>
      <c r="G184" s="9"/>
      <c r="H184" s="9"/>
      <c r="I184" s="9"/>
      <c r="J184" s="9"/>
      <c r="K184" s="10"/>
    </row>
    <row r="185" spans="3:11" ht="12.75">
      <c r="C185" s="9"/>
      <c r="D185" s="9"/>
      <c r="E185" s="9"/>
      <c r="F185" s="9"/>
      <c r="G185" s="9"/>
      <c r="H185" s="9"/>
      <c r="I185" s="9"/>
      <c r="J185" s="9"/>
      <c r="K185" s="10"/>
    </row>
    <row r="186" spans="3:11" ht="12.75">
      <c r="C186" s="9"/>
      <c r="D186" s="9"/>
      <c r="E186" s="9"/>
      <c r="F186" s="9"/>
      <c r="G186" s="9"/>
      <c r="H186" s="9"/>
      <c r="I186" s="9"/>
      <c r="J186" s="9"/>
      <c r="K186" s="10"/>
    </row>
    <row r="187" spans="3:11" ht="12.75">
      <c r="C187" s="9"/>
      <c r="D187" s="9"/>
      <c r="E187" s="9"/>
      <c r="F187" s="9"/>
      <c r="G187" s="9"/>
      <c r="H187" s="9"/>
      <c r="I187" s="9"/>
      <c r="J187" s="9"/>
      <c r="K187" s="10"/>
    </row>
    <row r="188" spans="3:11" ht="12.75">
      <c r="C188" s="9"/>
      <c r="D188" s="9"/>
      <c r="E188" s="9"/>
      <c r="F188" s="9"/>
      <c r="G188" s="9"/>
      <c r="H188" s="9"/>
      <c r="I188" s="9"/>
      <c r="J188" s="9"/>
      <c r="K188" s="10"/>
    </row>
    <row r="189" spans="3:11" ht="12.75">
      <c r="C189" s="9"/>
      <c r="D189" s="9"/>
      <c r="E189" s="9"/>
      <c r="F189" s="9"/>
      <c r="G189" s="9"/>
      <c r="H189" s="9"/>
      <c r="I189" s="9"/>
      <c r="J189" s="9"/>
      <c r="K189" s="10"/>
    </row>
    <row r="190" spans="3:11" ht="12.75">
      <c r="C190" s="9"/>
      <c r="D190" s="9"/>
      <c r="E190" s="9"/>
      <c r="F190" s="9"/>
      <c r="G190" s="9"/>
      <c r="H190" s="9"/>
      <c r="I190" s="9"/>
      <c r="J190" s="9"/>
      <c r="K190" s="10"/>
    </row>
    <row r="191" spans="3:11" ht="12.75">
      <c r="C191" s="9"/>
      <c r="D191" s="9"/>
      <c r="E191" s="9"/>
      <c r="F191" s="9"/>
      <c r="G191" s="9"/>
      <c r="H191" s="9"/>
      <c r="I191" s="9"/>
      <c r="J191" s="9"/>
      <c r="K191" s="10"/>
    </row>
    <row r="192" spans="3:11" ht="12.75">
      <c r="C192" s="9"/>
      <c r="D192" s="9"/>
      <c r="E192" s="9"/>
      <c r="F192" s="9"/>
      <c r="G192" s="9"/>
      <c r="H192" s="9"/>
      <c r="I192" s="9"/>
      <c r="J192" s="9"/>
      <c r="K192" s="10"/>
    </row>
    <row r="193" spans="3:11" ht="12.75">
      <c r="C193" s="9"/>
      <c r="D193" s="9"/>
      <c r="E193" s="9"/>
      <c r="F193" s="9"/>
      <c r="G193" s="9"/>
      <c r="H193" s="9"/>
      <c r="I193" s="9"/>
      <c r="J193" s="9"/>
      <c r="K193" s="10"/>
    </row>
    <row r="194" spans="3:11" ht="12.75">
      <c r="C194" s="9"/>
      <c r="D194" s="9"/>
      <c r="E194" s="9"/>
      <c r="F194" s="9"/>
      <c r="G194" s="9"/>
      <c r="H194" s="9"/>
      <c r="I194" s="9"/>
      <c r="J194" s="9"/>
      <c r="K194" s="10"/>
    </row>
    <row r="195" spans="3:11" ht="12.75">
      <c r="C195" s="9"/>
      <c r="D195" s="9"/>
      <c r="E195" s="9"/>
      <c r="F195" s="9"/>
      <c r="G195" s="9"/>
      <c r="H195" s="9"/>
      <c r="I195" s="9"/>
      <c r="J195" s="9"/>
      <c r="K195" s="10"/>
    </row>
    <row r="196" spans="3:11" ht="12.75">
      <c r="C196" s="9"/>
      <c r="D196" s="9"/>
      <c r="E196" s="9"/>
      <c r="F196" s="9"/>
      <c r="G196" s="9"/>
      <c r="H196" s="9"/>
      <c r="I196" s="9"/>
      <c r="J196" s="9"/>
      <c r="K196" s="10"/>
    </row>
    <row r="197" spans="3:11" ht="12.75">
      <c r="C197" s="9"/>
      <c r="D197" s="9"/>
      <c r="E197" s="9"/>
      <c r="F197" s="9"/>
      <c r="G197" s="9"/>
      <c r="H197" s="9"/>
      <c r="I197" s="9"/>
      <c r="J197" s="9"/>
      <c r="K197" s="10"/>
    </row>
    <row r="198" spans="3:11" ht="12.75">
      <c r="C198" s="9"/>
      <c r="D198" s="9"/>
      <c r="E198" s="9"/>
      <c r="F198" s="9"/>
      <c r="G198" s="9"/>
      <c r="H198" s="9"/>
      <c r="I198" s="9"/>
      <c r="J198" s="9"/>
      <c r="K198" s="10"/>
    </row>
    <row r="199" spans="3:11" ht="12.75">
      <c r="C199" s="9"/>
      <c r="D199" s="9"/>
      <c r="E199" s="9"/>
      <c r="F199" s="9"/>
      <c r="G199" s="9"/>
      <c r="H199" s="9"/>
      <c r="I199" s="9"/>
      <c r="J199" s="9"/>
      <c r="K199" s="10"/>
    </row>
    <row r="200" spans="3:11" ht="12.75">
      <c r="C200" s="9"/>
      <c r="D200" s="9"/>
      <c r="E200" s="9"/>
      <c r="F200" s="9"/>
      <c r="G200" s="9"/>
      <c r="H200" s="9"/>
      <c r="I200" s="9"/>
      <c r="J200" s="9"/>
      <c r="K200" s="10"/>
    </row>
    <row r="201" spans="3:11" ht="12.75">
      <c r="C201" s="9"/>
      <c r="D201" s="9"/>
      <c r="E201" s="9"/>
      <c r="F201" s="9"/>
      <c r="G201" s="9"/>
      <c r="H201" s="9"/>
      <c r="I201" s="9"/>
      <c r="J201" s="9"/>
      <c r="K201" s="10"/>
    </row>
    <row r="202" spans="3:11" ht="12.75">
      <c r="C202" s="9"/>
      <c r="D202" s="9"/>
      <c r="E202" s="9"/>
      <c r="F202" s="9"/>
      <c r="G202" s="9"/>
      <c r="H202" s="9"/>
      <c r="I202" s="9"/>
      <c r="J202" s="9"/>
      <c r="K202" s="10"/>
    </row>
    <row r="203" spans="3:11" ht="12.75">
      <c r="C203" s="9"/>
      <c r="D203" s="9"/>
      <c r="E203" s="9"/>
      <c r="F203" s="9"/>
      <c r="G203" s="9"/>
      <c r="H203" s="9"/>
      <c r="I203" s="9"/>
      <c r="J203" s="9"/>
      <c r="K203" s="10"/>
    </row>
    <row r="204" spans="3:11" ht="12.75">
      <c r="C204" s="9"/>
      <c r="D204" s="9"/>
      <c r="E204" s="9"/>
      <c r="F204" s="9"/>
      <c r="G204" s="9"/>
      <c r="H204" s="9"/>
      <c r="I204" s="9"/>
      <c r="J204" s="9"/>
      <c r="K204" s="10"/>
    </row>
    <row r="205" spans="3:11" ht="12.75">
      <c r="C205" s="9"/>
      <c r="D205" s="9"/>
      <c r="E205" s="9"/>
      <c r="F205" s="9"/>
      <c r="G205" s="9"/>
      <c r="H205" s="9"/>
      <c r="I205" s="9"/>
      <c r="J205" s="9"/>
      <c r="K205" s="10"/>
    </row>
    <row r="206" spans="3:11" ht="12.75">
      <c r="C206" s="9"/>
      <c r="D206" s="9"/>
      <c r="E206" s="9"/>
      <c r="F206" s="9"/>
      <c r="G206" s="9"/>
      <c r="H206" s="9"/>
      <c r="I206" s="9"/>
      <c r="J206" s="9"/>
      <c r="K206" s="10"/>
    </row>
    <row r="207" spans="3:11" ht="12.75">
      <c r="C207" s="9"/>
      <c r="D207" s="9"/>
      <c r="E207" s="9"/>
      <c r="F207" s="9"/>
      <c r="G207" s="9"/>
      <c r="H207" s="9"/>
      <c r="I207" s="9"/>
      <c r="J207" s="9"/>
      <c r="K207" s="10"/>
    </row>
    <row r="208" spans="3:11" ht="12.75">
      <c r="C208" s="9"/>
      <c r="D208" s="9"/>
      <c r="E208" s="9"/>
      <c r="F208" s="9"/>
      <c r="G208" s="9"/>
      <c r="H208" s="9"/>
      <c r="I208" s="9"/>
      <c r="J208" s="9"/>
      <c r="K208" s="10"/>
    </row>
    <row r="209" spans="3:11" ht="12.75">
      <c r="C209" s="9"/>
      <c r="D209" s="9"/>
      <c r="E209" s="9"/>
      <c r="F209" s="9"/>
      <c r="G209" s="9"/>
      <c r="H209" s="9"/>
      <c r="I209" s="9"/>
      <c r="J209" s="9"/>
      <c r="K209" s="10"/>
    </row>
    <row r="210" spans="3:11" ht="12.75">
      <c r="C210" s="9"/>
      <c r="D210" s="9"/>
      <c r="E210" s="9"/>
      <c r="F210" s="9"/>
      <c r="G210" s="9"/>
      <c r="H210" s="9"/>
      <c r="I210" s="9"/>
      <c r="J210" s="9"/>
      <c r="K210" s="10"/>
    </row>
    <row r="211" spans="3:11" ht="12.75">
      <c r="C211" s="9"/>
      <c r="D211" s="9"/>
      <c r="E211" s="9"/>
      <c r="F211" s="9"/>
      <c r="G211" s="9"/>
      <c r="H211" s="9"/>
      <c r="I211" s="9"/>
      <c r="J211" s="9"/>
      <c r="K211" s="10"/>
    </row>
    <row r="212" spans="3:11" ht="12.75">
      <c r="C212" s="9"/>
      <c r="D212" s="9"/>
      <c r="E212" s="9"/>
      <c r="F212" s="9"/>
      <c r="G212" s="9"/>
      <c r="H212" s="9"/>
      <c r="I212" s="9"/>
      <c r="J212" s="9"/>
      <c r="K212" s="10"/>
    </row>
    <row r="213" spans="3:11" ht="12.75">
      <c r="C213" s="9"/>
      <c r="D213" s="9"/>
      <c r="E213" s="9"/>
      <c r="F213" s="9"/>
      <c r="G213" s="9"/>
      <c r="H213" s="9"/>
      <c r="I213" s="9"/>
      <c r="J213" s="9"/>
      <c r="K213" s="10"/>
    </row>
    <row r="214" spans="3:11" ht="12.75">
      <c r="C214" s="9"/>
      <c r="D214" s="9"/>
      <c r="E214" s="9"/>
      <c r="F214" s="9"/>
      <c r="G214" s="9"/>
      <c r="H214" s="9"/>
      <c r="I214" s="9"/>
      <c r="J214" s="9"/>
      <c r="K214" s="10"/>
    </row>
    <row r="215" spans="3:11" ht="12.75">
      <c r="C215" s="9"/>
      <c r="D215" s="9"/>
      <c r="E215" s="9"/>
      <c r="F215" s="9"/>
      <c r="G215" s="9"/>
      <c r="H215" s="9"/>
      <c r="I215" s="9"/>
      <c r="J215" s="9"/>
      <c r="K215" s="10"/>
    </row>
    <row r="216" spans="3:11" ht="12.75">
      <c r="C216" s="9"/>
      <c r="D216" s="9"/>
      <c r="E216" s="9"/>
      <c r="F216" s="9"/>
      <c r="G216" s="9"/>
      <c r="H216" s="9"/>
      <c r="I216" s="9"/>
      <c r="J216" s="9"/>
      <c r="K216" s="10"/>
    </row>
    <row r="217" spans="3:11" ht="12.75">
      <c r="C217" s="9"/>
      <c r="D217" s="9"/>
      <c r="E217" s="9"/>
      <c r="F217" s="9"/>
      <c r="G217" s="9"/>
      <c r="H217" s="9"/>
      <c r="I217" s="9"/>
      <c r="J217" s="9"/>
      <c r="K217" s="10"/>
    </row>
    <row r="218" spans="3:11" ht="12.75">
      <c r="C218" s="9"/>
      <c r="D218" s="9"/>
      <c r="E218" s="9"/>
      <c r="F218" s="9"/>
      <c r="G218" s="9"/>
      <c r="H218" s="9"/>
      <c r="I218" s="9"/>
      <c r="J218" s="9"/>
      <c r="K218" s="10"/>
    </row>
    <row r="219" spans="3:11" ht="12.75">
      <c r="C219" s="9"/>
      <c r="D219" s="9"/>
      <c r="E219" s="9"/>
      <c r="F219" s="9"/>
      <c r="G219" s="9"/>
      <c r="H219" s="9"/>
      <c r="I219" s="9"/>
      <c r="J219" s="9"/>
      <c r="K219" s="10"/>
    </row>
    <row r="220" spans="3:11" ht="12.75">
      <c r="C220" s="9"/>
      <c r="D220" s="9"/>
      <c r="E220" s="9"/>
      <c r="F220" s="9"/>
      <c r="G220" s="9"/>
      <c r="H220" s="9"/>
      <c r="I220" s="9"/>
      <c r="J220" s="9"/>
      <c r="K220" s="10"/>
    </row>
    <row r="221" spans="3:11" ht="12.75">
      <c r="C221" s="9"/>
      <c r="D221" s="9"/>
      <c r="E221" s="9"/>
      <c r="F221" s="9"/>
      <c r="G221" s="9"/>
      <c r="H221" s="9"/>
      <c r="I221" s="9"/>
      <c r="J221" s="9"/>
      <c r="K221" s="10"/>
    </row>
    <row r="222" spans="3:11" ht="12.75">
      <c r="C222" s="9"/>
      <c r="D222" s="9"/>
      <c r="E222" s="9"/>
      <c r="F222" s="9"/>
      <c r="G222" s="9"/>
      <c r="H222" s="9"/>
      <c r="I222" s="9"/>
      <c r="J222" s="9"/>
      <c r="K222" s="10"/>
    </row>
    <row r="223" spans="3:11" ht="12.75">
      <c r="C223" s="9"/>
      <c r="D223" s="9"/>
      <c r="E223" s="9"/>
      <c r="F223" s="9"/>
      <c r="G223" s="9"/>
      <c r="H223" s="9"/>
      <c r="I223" s="9"/>
      <c r="J223" s="9"/>
      <c r="K223" s="10"/>
    </row>
    <row r="224" spans="3:11" ht="12.75">
      <c r="C224" s="9"/>
      <c r="D224" s="9"/>
      <c r="E224" s="9"/>
      <c r="F224" s="9"/>
      <c r="G224" s="9"/>
      <c r="H224" s="9"/>
      <c r="I224" s="9"/>
      <c r="J224" s="9"/>
      <c r="K224" s="10"/>
    </row>
    <row r="225" spans="3:11" ht="12.75">
      <c r="C225" s="9"/>
      <c r="D225" s="9"/>
      <c r="E225" s="9"/>
      <c r="F225" s="9"/>
      <c r="G225" s="9"/>
      <c r="H225" s="9"/>
      <c r="I225" s="9"/>
      <c r="J225" s="9"/>
      <c r="K225" s="10"/>
    </row>
    <row r="226" spans="3:11" ht="12.75">
      <c r="C226" s="9"/>
      <c r="D226" s="9"/>
      <c r="E226" s="9"/>
      <c r="F226" s="9"/>
      <c r="G226" s="9"/>
      <c r="H226" s="9"/>
      <c r="I226" s="9"/>
      <c r="J226" s="9"/>
      <c r="K226" s="10"/>
    </row>
    <row r="227" spans="3:11" ht="12.75">
      <c r="C227" s="9"/>
      <c r="D227" s="9"/>
      <c r="E227" s="9"/>
      <c r="F227" s="9"/>
      <c r="G227" s="9"/>
      <c r="H227" s="9"/>
      <c r="I227" s="9"/>
      <c r="J227" s="9"/>
      <c r="K227" s="10"/>
    </row>
    <row r="228" spans="3:11" ht="12.75">
      <c r="C228" s="9"/>
      <c r="D228" s="9"/>
      <c r="E228" s="9"/>
      <c r="F228" s="9"/>
      <c r="G228" s="9"/>
      <c r="H228" s="9"/>
      <c r="I228" s="9"/>
      <c r="J228" s="9"/>
      <c r="K228" s="10"/>
    </row>
  </sheetData>
  <mergeCells count="19">
    <mergeCell ref="E36:F36"/>
    <mergeCell ref="G36:H36"/>
    <mergeCell ref="I36:J36"/>
    <mergeCell ref="A42:K42"/>
    <mergeCell ref="A43:K45"/>
    <mergeCell ref="A1:K1"/>
    <mergeCell ref="A2:K4"/>
    <mergeCell ref="A103:K103"/>
    <mergeCell ref="D78:F78"/>
    <mergeCell ref="I69:J69"/>
    <mergeCell ref="G27:H27"/>
    <mergeCell ref="I27:J27"/>
    <mergeCell ref="G49:H49"/>
    <mergeCell ref="I49:J49"/>
    <mergeCell ref="D145:F145"/>
    <mergeCell ref="A104:K106"/>
    <mergeCell ref="G110:H110"/>
    <mergeCell ref="I110:J110"/>
    <mergeCell ref="I136:J136"/>
  </mergeCells>
  <printOptions horizontalCentered="1"/>
  <pageMargins left="0.7480314960629921" right="0.14" top="0.52" bottom="0.46" header="0.5118110236220472" footer="0.3937007874015748"/>
  <pageSetup horizontalDpi="200" verticalDpi="2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E.J. Shirer</dc:creator>
  <cp:keywords/>
  <dc:description/>
  <cp:lastModifiedBy>Precision 220</cp:lastModifiedBy>
  <cp:lastPrinted>2005-12-02T15:34:39Z</cp:lastPrinted>
  <dcterms:created xsi:type="dcterms:W3CDTF">1999-06-30T19:17:30Z</dcterms:created>
  <dcterms:modified xsi:type="dcterms:W3CDTF">2006-01-14T12:54:08Z</dcterms:modified>
  <cp:category/>
  <cp:version/>
  <cp:contentType/>
  <cp:contentStatus/>
</cp:coreProperties>
</file>