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>
    <definedName name="AppA">'Sheet1'!$A$1:$K$72</definedName>
    <definedName name="_xlnm.Print_Area" localSheetId="0">'Sheet1'!$A$1:$K$72</definedName>
  </definedNames>
  <calcPr fullCalcOnLoad="1"/>
</workbook>
</file>

<file path=xl/sharedStrings.xml><?xml version="1.0" encoding="utf-8"?>
<sst xmlns="http://schemas.openxmlformats.org/spreadsheetml/2006/main" count="85" uniqueCount="53">
  <si>
    <t>2003/04 Financial Year</t>
  </si>
  <si>
    <t>£'000</t>
  </si>
  <si>
    <t>Turnover</t>
  </si>
  <si>
    <t>Cost of Sales</t>
  </si>
  <si>
    <t>Gross Profit</t>
  </si>
  <si>
    <t>20% of Gross Profit</t>
  </si>
  <si>
    <r>
      <t>Add:</t>
    </r>
    <r>
      <rPr>
        <sz val="11"/>
        <rFont val="Times New Roman"/>
        <family val="1"/>
      </rPr>
      <t xml:space="preserve"> £20,000</t>
    </r>
  </si>
  <si>
    <t>Costs</t>
  </si>
  <si>
    <t>Ratchett &amp; Fleecem</t>
  </si>
  <si>
    <t>2002/03 Financial Year</t>
  </si>
  <si>
    <t>Original</t>
  </si>
  <si>
    <t>Restated</t>
  </si>
  <si>
    <t>Gross Margin</t>
  </si>
  <si>
    <t>Year Ended</t>
  </si>
  <si>
    <t>31st December 2001</t>
  </si>
  <si>
    <t>Based on Projected Results</t>
  </si>
  <si>
    <t>Year Ending 31 December 2002</t>
  </si>
  <si>
    <t>Existing</t>
  </si>
  <si>
    <t>Terms</t>
  </si>
  <si>
    <t>Tenant</t>
  </si>
  <si>
    <t>Flat Rate</t>
  </si>
  <si>
    <t>The restatement of the gross profit by the tenant would result in a considerably lower rental</t>
  </si>
  <si>
    <t>The restated gross margin appears to be unrealistically low, probably due to the inclusion</t>
  </si>
  <si>
    <t>of expenses such as administration and selling costs and some overhead expenses that would</t>
  </si>
  <si>
    <t>not normally be classified as cost of sales under generally accepted accounting practice.</t>
  </si>
  <si>
    <t xml:space="preserve">The management accounts are unaudited and the Corporation has not provided any </t>
  </si>
  <si>
    <t>accounting definitions for tenants to follow. There is therefore an incentive for tenants to</t>
  </si>
  <si>
    <t>inflate cost of sales to reduce their rental liability, with no mechanism to prevent this.</t>
  </si>
  <si>
    <t>15% of Gross Profit</t>
  </si>
  <si>
    <r>
      <t>Add:</t>
    </r>
    <r>
      <rPr>
        <sz val="11"/>
        <rFont val="Times New Roman"/>
        <family val="1"/>
      </rPr>
      <t xml:space="preserve"> £15,000</t>
    </r>
  </si>
  <si>
    <t>Projected rent</t>
  </si>
  <si>
    <t>Commercial Rent</t>
  </si>
  <si>
    <t>Shortfall</t>
  </si>
  <si>
    <t>2004/05 Financial Year</t>
  </si>
  <si>
    <t>Year Ending 31 December 2003</t>
  </si>
  <si>
    <t>Shortfall/(Excess)</t>
  </si>
  <si>
    <t>Commercial Rental</t>
  </si>
  <si>
    <t>Annually</t>
  </si>
  <si>
    <t>Annual Maintenance</t>
  </si>
  <si>
    <t>Dilapidations</t>
  </si>
  <si>
    <t>Net Revenue</t>
  </si>
  <si>
    <t>Increased return from Ratchett &amp; Fleecem</t>
  </si>
  <si>
    <t>Partnership</t>
  </si>
  <si>
    <t>rent below commercial levels in both 2003/04 and 2004/05.</t>
  </si>
  <si>
    <t>Comparison of Ratchett &amp; Fleecem Proposal with return from direct commercial lease</t>
  </si>
  <si>
    <t>Page</t>
  </si>
  <si>
    <t>Q1</t>
  </si>
  <si>
    <t>Comparison of Parfit Warehouse Rents</t>
  </si>
  <si>
    <t>6</t>
  </si>
  <si>
    <t>2,12</t>
  </si>
  <si>
    <t>Appendix A</t>
  </si>
  <si>
    <t>Even with inflation of cost of sales the current basis "partnership" rent approximates to the commercial</t>
  </si>
  <si>
    <t>rent, and exceeds it in 2004/05 as shown below. The Independent Traders proposals would result in 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</si>
</sst>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;\(#,##0.0\)"/>
    <numFmt numFmtId="174" formatCode="#,##0;\(#,##0\)"/>
  </numFmts>
  <fonts count="6">
    <font>
      <sz val="11"/>
      <name val="Times New Roman"/>
      <family val="1"/>
    </font>
    <font>
      <sz val="10"/>
      <name val="Arial"/>
      <family val="0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0" fillId="0" borderId="0" xfId="0" applyAlignment="1" quotePrefix="1">
      <alignment/>
    </xf>
    <xf numFmtId="172" fontId="4" fillId="0" borderId="0" xfId="0" applyFont="1" applyAlignment="1">
      <alignment/>
    </xf>
    <xf numFmtId="172" fontId="2" fillId="0" borderId="0" xfId="0" applyFont="1" applyAlignment="1" quotePrefix="1">
      <alignment/>
    </xf>
    <xf numFmtId="172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2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72" fontId="2" fillId="0" borderId="0" xfId="0" applyFont="1" applyBorder="1" applyAlignment="1" quotePrefix="1">
      <alignment/>
    </xf>
    <xf numFmtId="172" fontId="0" fillId="0" borderId="0" xfId="0" applyBorder="1" applyAlignment="1" quotePrefix="1">
      <alignment/>
    </xf>
    <xf numFmtId="172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Alignment="1">
      <alignment/>
    </xf>
    <xf numFmtId="172" fontId="4" fillId="0" borderId="0" xfId="0" applyFont="1" applyAlignment="1">
      <alignment horizontal="center"/>
    </xf>
    <xf numFmtId="172" fontId="5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74" fontId="0" fillId="0" borderId="0" xfId="0" applyNumberFormat="1" applyAlignment="1" quotePrefix="1">
      <alignment horizontal="left"/>
    </xf>
    <xf numFmtId="172" fontId="0" fillId="0" borderId="0" xfId="0" applyAlignment="1">
      <alignment horizontal="left"/>
    </xf>
    <xf numFmtId="172" fontId="0" fillId="0" borderId="0" xfId="0" applyAlignment="1">
      <alignment horizontal="center"/>
    </xf>
    <xf numFmtId="172" fontId="4" fillId="0" borderId="0" xfId="0" applyFont="1" applyAlignment="1">
      <alignment horizontal="center"/>
    </xf>
    <xf numFmtId="172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workbookViewId="0" topLeftCell="A1">
      <selection activeCell="A41" sqref="A41"/>
    </sheetView>
  </sheetViews>
  <sheetFormatPr defaultColWidth="9.140625" defaultRowHeight="15"/>
  <cols>
    <col min="1" max="1" width="10.28125" style="0" customWidth="1"/>
    <col min="2" max="2" width="11.140625" style="0" customWidth="1"/>
    <col min="3" max="3" width="5.421875" style="0" customWidth="1"/>
    <col min="4" max="4" width="10.7109375" style="0" customWidth="1"/>
    <col min="5" max="6" width="8.00390625" style="0" customWidth="1"/>
    <col min="7" max="7" width="1.7109375" style="0" customWidth="1"/>
    <col min="8" max="10" width="10.7109375" style="0" customWidth="1"/>
    <col min="11" max="16384" width="8.00390625" style="0" customWidth="1"/>
  </cols>
  <sheetData>
    <row r="1" ht="15">
      <c r="A1" s="1" t="s">
        <v>50</v>
      </c>
    </row>
    <row r="2" spans="1:11" ht="15">
      <c r="A2" s="1" t="s">
        <v>47</v>
      </c>
      <c r="K2" s="20" t="s">
        <v>45</v>
      </c>
    </row>
    <row r="3" spans="2:9" ht="15">
      <c r="B3" s="5" t="s">
        <v>9</v>
      </c>
      <c r="H3" s="24" t="s">
        <v>13</v>
      </c>
      <c r="I3" s="24"/>
    </row>
    <row r="4" spans="8:9" ht="15">
      <c r="H4" s="26" t="s">
        <v>14</v>
      </c>
      <c r="I4" s="26"/>
    </row>
    <row r="5" spans="1:12" ht="15">
      <c r="A5" s="1"/>
      <c r="H5" s="19" t="s">
        <v>11</v>
      </c>
      <c r="I5" s="19" t="s">
        <v>10</v>
      </c>
      <c r="K5" s="7"/>
      <c r="L5" s="3"/>
    </row>
    <row r="6" spans="8:11" ht="15">
      <c r="H6" s="6" t="s">
        <v>1</v>
      </c>
      <c r="I6" s="6" t="s">
        <v>1</v>
      </c>
      <c r="K6" s="21"/>
    </row>
    <row r="7" spans="1:11" ht="15">
      <c r="A7" s="2"/>
      <c r="B7" t="s">
        <v>2</v>
      </c>
      <c r="H7" s="7">
        <v>960</v>
      </c>
      <c r="I7" s="7">
        <v>960</v>
      </c>
      <c r="K7" s="21">
        <v>7</v>
      </c>
    </row>
    <row r="8" spans="2:11" ht="15">
      <c r="B8" t="s">
        <v>3</v>
      </c>
      <c r="H8" s="8">
        <v>769</v>
      </c>
      <c r="I8" s="8">
        <f>+I7*0.66</f>
        <v>633.6</v>
      </c>
      <c r="K8" s="21">
        <v>7</v>
      </c>
    </row>
    <row r="9" spans="1:11" ht="15">
      <c r="A9" s="3"/>
      <c r="B9" t="s">
        <v>4</v>
      </c>
      <c r="H9" s="9">
        <f>+H7-H8</f>
        <v>191</v>
      </c>
      <c r="I9" s="9">
        <f>+I7-I8</f>
        <v>326.4</v>
      </c>
      <c r="K9" s="21">
        <v>7</v>
      </c>
    </row>
    <row r="10" spans="1:11" ht="15">
      <c r="A10" s="3"/>
      <c r="B10" t="s">
        <v>12</v>
      </c>
      <c r="H10" s="13">
        <f>+H9/H7</f>
        <v>0.19895833333333332</v>
      </c>
      <c r="I10" s="13">
        <f>+I9/I7</f>
        <v>0.33999999999999997</v>
      </c>
      <c r="K10" s="21"/>
    </row>
    <row r="11" ht="15">
      <c r="K11" s="21"/>
    </row>
    <row r="12" spans="1:11" ht="15">
      <c r="A12" s="3"/>
      <c r="B12" s="3" t="s">
        <v>5</v>
      </c>
      <c r="H12" s="7">
        <f>+H9*0.2</f>
        <v>38.2</v>
      </c>
      <c r="I12" s="7">
        <f>+I9*0.2</f>
        <v>65.28</v>
      </c>
      <c r="K12" s="22" t="s">
        <v>48</v>
      </c>
    </row>
    <row r="13" spans="1:11" ht="15">
      <c r="A13" s="2"/>
      <c r="B13" s="4" t="s">
        <v>6</v>
      </c>
      <c r="H13" s="7">
        <v>20</v>
      </c>
      <c r="I13" s="7">
        <v>20</v>
      </c>
      <c r="K13" s="21">
        <v>6</v>
      </c>
    </row>
    <row r="14" spans="1:11" ht="15.75" thickBot="1">
      <c r="A14" s="2"/>
      <c r="H14" s="10">
        <f>SUM(H12:H13)</f>
        <v>58.2</v>
      </c>
      <c r="I14" s="10">
        <f>SUM(I12:I13)</f>
        <v>85.28</v>
      </c>
      <c r="K14" s="21"/>
    </row>
    <row r="15" ht="15.75" thickTop="1">
      <c r="K15" s="21"/>
    </row>
    <row r="16" spans="1:11" ht="15">
      <c r="A16" t="s">
        <v>21</v>
      </c>
      <c r="K16" s="21"/>
    </row>
    <row r="17" spans="1:11" ht="15">
      <c r="A17" t="s">
        <v>22</v>
      </c>
      <c r="K17" s="21"/>
    </row>
    <row r="18" spans="1:11" ht="15">
      <c r="A18" t="s">
        <v>23</v>
      </c>
      <c r="K18" s="21">
        <v>7</v>
      </c>
    </row>
    <row r="19" spans="1:11" ht="15">
      <c r="A19" t="s">
        <v>24</v>
      </c>
      <c r="K19" s="21"/>
    </row>
    <row r="20" spans="1:11" ht="15">
      <c r="A20" t="s">
        <v>25</v>
      </c>
      <c r="K20" s="21"/>
    </row>
    <row r="21" spans="1:11" ht="15">
      <c r="A21" t="s">
        <v>26</v>
      </c>
      <c r="K21" s="21"/>
    </row>
    <row r="22" spans="1:11" ht="15">
      <c r="A22" t="s">
        <v>27</v>
      </c>
      <c r="K22" s="21"/>
    </row>
    <row r="23" ht="15">
      <c r="K23" s="21"/>
    </row>
    <row r="24" spans="2:11" ht="15">
      <c r="B24" s="5" t="s">
        <v>0</v>
      </c>
      <c r="H24" s="24" t="s">
        <v>15</v>
      </c>
      <c r="I24" s="24"/>
      <c r="J24" s="24"/>
      <c r="K24" s="21"/>
    </row>
    <row r="25" spans="2:11" ht="15">
      <c r="B25" s="5"/>
      <c r="H25" s="25" t="s">
        <v>16</v>
      </c>
      <c r="I25" s="25"/>
      <c r="J25" s="25"/>
      <c r="K25" s="21"/>
    </row>
    <row r="26" spans="2:11" ht="15">
      <c r="B26" s="5"/>
      <c r="H26" s="6" t="s">
        <v>17</v>
      </c>
      <c r="I26" s="6" t="s">
        <v>19</v>
      </c>
      <c r="J26" s="6" t="s">
        <v>19</v>
      </c>
      <c r="K26" s="21"/>
    </row>
    <row r="27" spans="8:11" ht="15">
      <c r="H27" s="6" t="s">
        <v>18</v>
      </c>
      <c r="I27" s="6" t="s">
        <v>20</v>
      </c>
      <c r="J27" s="6" t="s">
        <v>42</v>
      </c>
      <c r="K27" s="21"/>
    </row>
    <row r="28" spans="1:11" ht="15">
      <c r="A28" s="3"/>
      <c r="H28" s="6" t="s">
        <v>1</v>
      </c>
      <c r="I28" s="6" t="s">
        <v>1</v>
      </c>
      <c r="J28" s="6" t="s">
        <v>1</v>
      </c>
      <c r="K28" s="21"/>
    </row>
    <row r="29" spans="2:11" ht="15">
      <c r="B29" t="s">
        <v>2</v>
      </c>
      <c r="H29" s="7">
        <v>1068</v>
      </c>
      <c r="I29" s="12"/>
      <c r="J29" s="7">
        <v>1068</v>
      </c>
      <c r="K29" s="21">
        <v>7</v>
      </c>
    </row>
    <row r="30" spans="2:11" ht="15">
      <c r="B30" t="s">
        <v>3</v>
      </c>
      <c r="H30" s="8">
        <f>+H29*0.77</f>
        <v>822.36</v>
      </c>
      <c r="I30" s="12"/>
      <c r="J30" s="8">
        <f>+J29*0.77</f>
        <v>822.36</v>
      </c>
      <c r="K30" s="21">
        <v>7</v>
      </c>
    </row>
    <row r="31" spans="2:11" ht="15">
      <c r="B31" t="s">
        <v>4</v>
      </c>
      <c r="H31" s="9">
        <f>+H29-H30</f>
        <v>245.64</v>
      </c>
      <c r="I31" s="12"/>
      <c r="J31" s="9">
        <f>+J29-J30</f>
        <v>245.64</v>
      </c>
      <c r="K31" s="21">
        <v>7</v>
      </c>
    </row>
    <row r="32" spans="1:11" ht="15">
      <c r="A32" s="3"/>
      <c r="I32" s="11"/>
      <c r="K32" s="21"/>
    </row>
    <row r="33" spans="2:11" ht="15">
      <c r="B33" s="3" t="s">
        <v>5</v>
      </c>
      <c r="H33" s="7">
        <f>+H31*0.2</f>
        <v>49.128</v>
      </c>
      <c r="I33" s="12"/>
      <c r="J33" s="7"/>
      <c r="K33" s="21">
        <v>6</v>
      </c>
    </row>
    <row r="34" spans="2:11" ht="15">
      <c r="B34" s="3" t="s">
        <v>28</v>
      </c>
      <c r="H34" s="7"/>
      <c r="I34" s="12"/>
      <c r="J34" s="7">
        <f>+J31*0.15</f>
        <v>36.846</v>
      </c>
      <c r="K34" s="21">
        <v>6</v>
      </c>
    </row>
    <row r="35" spans="1:11" ht="15">
      <c r="A35" s="3"/>
      <c r="B35" s="4" t="s">
        <v>6</v>
      </c>
      <c r="H35" s="7">
        <v>20</v>
      </c>
      <c r="I35" s="12"/>
      <c r="J35" s="7"/>
      <c r="K35" s="21">
        <v>6</v>
      </c>
    </row>
    <row r="36" spans="2:11" ht="15">
      <c r="B36" s="4" t="s">
        <v>29</v>
      </c>
      <c r="H36" s="8"/>
      <c r="I36" s="8"/>
      <c r="J36" s="8">
        <v>15</v>
      </c>
      <c r="K36" s="21">
        <v>6</v>
      </c>
    </row>
    <row r="37" spans="2:11" ht="15">
      <c r="B37" t="s">
        <v>30</v>
      </c>
      <c r="H37" s="12">
        <f>SUM(H33:H36)</f>
        <v>69.128</v>
      </c>
      <c r="I37" s="12">
        <v>55</v>
      </c>
      <c r="J37" s="12">
        <f>SUM(J33:J36)</f>
        <v>51.846</v>
      </c>
      <c r="K37" s="23"/>
    </row>
    <row r="38" spans="2:11" ht="15">
      <c r="B38" t="s">
        <v>31</v>
      </c>
      <c r="H38" s="12">
        <v>70</v>
      </c>
      <c r="I38" s="12">
        <v>70</v>
      </c>
      <c r="J38" s="12">
        <v>70</v>
      </c>
      <c r="K38" s="21" t="s">
        <v>49</v>
      </c>
    </row>
    <row r="39" spans="2:11" ht="15.75" thickBot="1">
      <c r="B39" t="s">
        <v>32</v>
      </c>
      <c r="H39" s="10">
        <f>+H38-H37</f>
        <v>0.8719999999999999</v>
      </c>
      <c r="I39" s="10">
        <f>+I38-I37</f>
        <v>15</v>
      </c>
      <c r="J39" s="10">
        <f>+J38-J37</f>
        <v>18.154000000000003</v>
      </c>
      <c r="K39" s="23"/>
    </row>
    <row r="40" spans="8:11" ht="15.75" thickTop="1">
      <c r="H40" s="12"/>
      <c r="I40" s="12"/>
      <c r="J40" s="12"/>
      <c r="K40" s="23"/>
    </row>
    <row r="41" spans="1:11" ht="15">
      <c r="A41" t="s">
        <v>51</v>
      </c>
      <c r="K41" s="23"/>
    </row>
    <row r="42" spans="1:11" ht="15">
      <c r="A42" t="s">
        <v>52</v>
      </c>
      <c r="K42" s="23"/>
    </row>
    <row r="43" spans="1:11" ht="15">
      <c r="A43" t="s">
        <v>43</v>
      </c>
      <c r="K43" s="23"/>
    </row>
    <row r="44" spans="2:11" ht="15">
      <c r="B44" s="14"/>
      <c r="C44" s="11"/>
      <c r="D44" s="11"/>
      <c r="E44" s="11"/>
      <c r="F44" s="11"/>
      <c r="G44" s="11"/>
      <c r="H44" s="11"/>
      <c r="I44" s="11"/>
      <c r="J44" s="11"/>
      <c r="K44" s="23"/>
    </row>
    <row r="45" spans="1:11" ht="15">
      <c r="A45" s="3"/>
      <c r="B45" s="5" t="s">
        <v>33</v>
      </c>
      <c r="H45" s="24" t="s">
        <v>15</v>
      </c>
      <c r="I45" s="24"/>
      <c r="J45" s="24"/>
      <c r="K45" s="23"/>
    </row>
    <row r="46" spans="2:11" ht="15">
      <c r="B46" s="5"/>
      <c r="H46" s="25" t="s">
        <v>34</v>
      </c>
      <c r="I46" s="25"/>
      <c r="J46" s="25"/>
      <c r="K46" s="23"/>
    </row>
    <row r="47" spans="2:11" ht="15">
      <c r="B47" s="5"/>
      <c r="H47" s="18" t="s">
        <v>17</v>
      </c>
      <c r="I47" s="18" t="s">
        <v>19</v>
      </c>
      <c r="J47" s="18" t="s">
        <v>19</v>
      </c>
      <c r="K47" s="23"/>
    </row>
    <row r="48" spans="8:11" ht="15">
      <c r="H48" s="18" t="s">
        <v>18</v>
      </c>
      <c r="I48" s="18" t="s">
        <v>20</v>
      </c>
      <c r="J48" s="18" t="s">
        <v>42</v>
      </c>
      <c r="K48" s="23"/>
    </row>
    <row r="49" spans="1:11" ht="15">
      <c r="A49" s="3"/>
      <c r="H49" s="6" t="s">
        <v>1</v>
      </c>
      <c r="I49" s="6" t="s">
        <v>1</v>
      </c>
      <c r="J49" s="6" t="s">
        <v>1</v>
      </c>
      <c r="K49" s="23"/>
    </row>
    <row r="50" spans="2:11" ht="15">
      <c r="B50" t="s">
        <v>2</v>
      </c>
      <c r="H50" s="7">
        <v>1210</v>
      </c>
      <c r="I50" s="12"/>
      <c r="J50" s="7">
        <v>1210</v>
      </c>
      <c r="K50" s="21">
        <v>7</v>
      </c>
    </row>
    <row r="51" spans="2:11" ht="15">
      <c r="B51" t="s">
        <v>3</v>
      </c>
      <c r="H51" s="8">
        <f>+H50*0.76</f>
        <v>919.6</v>
      </c>
      <c r="I51" s="12"/>
      <c r="J51" s="8">
        <f>+J50*0.76</f>
        <v>919.6</v>
      </c>
      <c r="K51" s="21">
        <v>7</v>
      </c>
    </row>
    <row r="52" spans="2:11" ht="15">
      <c r="B52" t="s">
        <v>4</v>
      </c>
      <c r="H52" s="9">
        <f>+H50-H51</f>
        <v>290.4</v>
      </c>
      <c r="I52" s="12"/>
      <c r="J52" s="9">
        <f>+J50-J51</f>
        <v>290.4</v>
      </c>
      <c r="K52" s="21">
        <v>7</v>
      </c>
    </row>
    <row r="53" spans="1:11" ht="15">
      <c r="A53" s="3"/>
      <c r="I53" s="11"/>
      <c r="K53" s="21"/>
    </row>
    <row r="54" spans="1:11" ht="15">
      <c r="A54" s="3"/>
      <c r="B54" s="3" t="s">
        <v>5</v>
      </c>
      <c r="H54" s="7">
        <f>+H52*0.2</f>
        <v>58.08</v>
      </c>
      <c r="I54" s="12"/>
      <c r="J54" s="7"/>
      <c r="K54" s="21">
        <v>6</v>
      </c>
    </row>
    <row r="55" spans="1:11" ht="15">
      <c r="A55" s="3"/>
      <c r="B55" s="3" t="s">
        <v>28</v>
      </c>
      <c r="H55" s="7"/>
      <c r="I55" s="12"/>
      <c r="J55" s="7">
        <f>+J52*0.15</f>
        <v>43.559999999999995</v>
      </c>
      <c r="K55" s="21">
        <v>6</v>
      </c>
    </row>
    <row r="56" spans="1:11" ht="15">
      <c r="A56" s="3"/>
      <c r="B56" s="4" t="s">
        <v>6</v>
      </c>
      <c r="H56" s="7">
        <v>20</v>
      </c>
      <c r="I56" s="12"/>
      <c r="J56" s="7"/>
      <c r="K56" s="21">
        <v>6</v>
      </c>
    </row>
    <row r="57" spans="1:11" ht="15">
      <c r="A57" s="3"/>
      <c r="B57" s="4" t="s">
        <v>29</v>
      </c>
      <c r="H57" s="8"/>
      <c r="I57" s="8"/>
      <c r="J57" s="8">
        <v>15</v>
      </c>
      <c r="K57" s="21">
        <v>6</v>
      </c>
    </row>
    <row r="58" spans="1:11" ht="15">
      <c r="A58" s="3"/>
      <c r="B58" t="s">
        <v>30</v>
      </c>
      <c r="H58" s="12">
        <f>SUM(H54:H57)</f>
        <v>78.08</v>
      </c>
      <c r="I58" s="12">
        <v>55</v>
      </c>
      <c r="J58" s="12">
        <f>SUM(J54:J57)</f>
        <v>58.559999999999995</v>
      </c>
      <c r="K58" s="23"/>
    </row>
    <row r="59" spans="1:11" ht="15">
      <c r="A59" s="3"/>
      <c r="B59" t="s">
        <v>31</v>
      </c>
      <c r="H59" s="12">
        <v>70</v>
      </c>
      <c r="I59" s="12">
        <v>70</v>
      </c>
      <c r="J59" s="12">
        <v>70</v>
      </c>
      <c r="K59" s="21" t="s">
        <v>49</v>
      </c>
    </row>
    <row r="60" spans="1:11" ht="15.75" thickBot="1">
      <c r="A60" s="3"/>
      <c r="B60" t="s">
        <v>35</v>
      </c>
      <c r="H60" s="10">
        <f>+H59-H58</f>
        <v>-8.079999999999998</v>
      </c>
      <c r="I60" s="10">
        <f>+I59-I58</f>
        <v>15</v>
      </c>
      <c r="J60" s="10">
        <f>+J59-J58</f>
        <v>11.440000000000005</v>
      </c>
      <c r="K60" s="23"/>
    </row>
    <row r="61" spans="1:11" ht="15.75" thickTop="1">
      <c r="A61" s="3"/>
      <c r="K61" s="23"/>
    </row>
    <row r="62" spans="1:11" ht="15">
      <c r="A62" s="1" t="s">
        <v>44</v>
      </c>
      <c r="K62" s="23"/>
    </row>
    <row r="63" spans="8:11" ht="15">
      <c r="H63" t="s">
        <v>37</v>
      </c>
      <c r="I63" s="15"/>
      <c r="J63" s="11"/>
      <c r="K63" s="23"/>
    </row>
    <row r="64" spans="6:11" ht="15">
      <c r="F64" s="6" t="s">
        <v>1</v>
      </c>
      <c r="H64" s="6" t="s">
        <v>1</v>
      </c>
      <c r="I64" s="16"/>
      <c r="J64" s="16"/>
      <c r="K64" s="23"/>
    </row>
    <row r="65" spans="2:11" ht="15">
      <c r="B65" t="s">
        <v>36</v>
      </c>
      <c r="H65" s="7">
        <f>+H59</f>
        <v>70</v>
      </c>
      <c r="I65" s="12"/>
      <c r="J65" s="12"/>
      <c r="K65" s="21">
        <v>12</v>
      </c>
    </row>
    <row r="66" spans="2:11" ht="15">
      <c r="B66" t="s">
        <v>7</v>
      </c>
      <c r="H66" s="12"/>
      <c r="I66" s="12"/>
      <c r="J66" s="12"/>
      <c r="K66" s="23"/>
    </row>
    <row r="67" spans="3:11" ht="15">
      <c r="C67" t="s">
        <v>38</v>
      </c>
      <c r="F67" s="7">
        <v>15</v>
      </c>
      <c r="H67" s="12"/>
      <c r="I67" s="12"/>
      <c r="J67" s="12"/>
      <c r="K67" s="21">
        <v>12</v>
      </c>
    </row>
    <row r="68" spans="3:11" ht="15">
      <c r="C68" t="s">
        <v>39</v>
      </c>
      <c r="F68" s="8">
        <v>5</v>
      </c>
      <c r="H68" s="17"/>
      <c r="I68" s="17"/>
      <c r="J68" s="12"/>
      <c r="K68" s="21">
        <v>12</v>
      </c>
    </row>
    <row r="69" spans="8:11" ht="15">
      <c r="H69" s="8">
        <f>-F67-F68</f>
        <v>-20</v>
      </c>
      <c r="I69" s="12"/>
      <c r="J69" s="12"/>
      <c r="K69" s="23"/>
    </row>
    <row r="70" spans="2:11" ht="15">
      <c r="B70" t="s">
        <v>40</v>
      </c>
      <c r="H70" s="12">
        <f>SUM(H65:H69)</f>
        <v>50</v>
      </c>
      <c r="I70" s="11"/>
      <c r="J70" s="11"/>
      <c r="K70" s="23"/>
    </row>
    <row r="71" spans="2:11" ht="15">
      <c r="B71" t="s">
        <v>8</v>
      </c>
      <c r="H71" s="12">
        <v>60</v>
      </c>
      <c r="I71" s="12"/>
      <c r="J71" s="12"/>
      <c r="K71" s="23" t="s">
        <v>46</v>
      </c>
    </row>
    <row r="72" spans="2:11" ht="15.75" thickBot="1">
      <c r="B72" t="s">
        <v>41</v>
      </c>
      <c r="H72" s="10">
        <f>+H71-H70</f>
        <v>10</v>
      </c>
      <c r="I72" s="12"/>
      <c r="J72" s="12"/>
      <c r="K72" s="23"/>
    </row>
    <row r="73" spans="8:10" ht="15.75" thickTop="1">
      <c r="H73" s="12"/>
      <c r="I73" s="12"/>
      <c r="J73" s="12"/>
    </row>
    <row r="74" spans="8:10" ht="15">
      <c r="H74" s="7"/>
      <c r="I74" s="12"/>
      <c r="J74" s="12"/>
    </row>
    <row r="75" ht="15">
      <c r="J75" s="11"/>
    </row>
  </sheetData>
  <mergeCells count="6">
    <mergeCell ref="H45:J45"/>
    <mergeCell ref="H46:J46"/>
    <mergeCell ref="H3:I3"/>
    <mergeCell ref="H4:I4"/>
    <mergeCell ref="H24:J24"/>
    <mergeCell ref="H25:J2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cip047</cp:lastModifiedBy>
  <cp:lastPrinted>2002-11-25T13:30:47Z</cp:lastPrinted>
  <dcterms:created xsi:type="dcterms:W3CDTF">2001-01-07T15:01:05Z</dcterms:created>
  <dcterms:modified xsi:type="dcterms:W3CDTF">2002-11-28T09:40:31Z</dcterms:modified>
  <cp:category/>
  <cp:version/>
  <cp:contentType/>
  <cp:contentStatus/>
</cp:coreProperties>
</file>